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 GAC\Nieuwsbrief\Nieuwsbrief 2019-11\"/>
    </mc:Choice>
  </mc:AlternateContent>
  <xr:revisionPtr revIDLastSave="0" documentId="8_{35BD979B-CFD7-4201-865B-F1AAD740287E}" xr6:coauthVersionLast="45" xr6:coauthVersionMax="45" xr10:uidLastSave="{00000000-0000-0000-0000-000000000000}"/>
  <bookViews>
    <workbookView xWindow="-108" yWindow="-108" windowWidth="23256" windowHeight="12576" xr2:uid="{BE434090-5263-4AC0-9F68-6CB644333094}"/>
  </bookViews>
  <sheets>
    <sheet name="EINDklassement  2019" sheetId="6" r:id="rId1"/>
  </sheets>
  <definedNames>
    <definedName name="_xlnm._FilterDatabase" localSheetId="0" hidden="1">'EINDklassement  2019'!$A$3:$BT$227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0" i="6" l="1"/>
  <c r="T190" i="6"/>
  <c r="Z190" i="6"/>
  <c r="AG190" i="6"/>
  <c r="AN190" i="6"/>
  <c r="AU190" i="6"/>
  <c r="BB190" i="6"/>
  <c r="BI190" i="6"/>
  <c r="BP190" i="6"/>
  <c r="G190" i="6"/>
  <c r="H190" i="6"/>
  <c r="M184" i="6"/>
  <c r="T184" i="6"/>
  <c r="Z184" i="6"/>
  <c r="AG184" i="6"/>
  <c r="AN184" i="6"/>
  <c r="AU184" i="6"/>
  <c r="BB184" i="6"/>
  <c r="BI184" i="6"/>
  <c r="BP184" i="6"/>
  <c r="G184" i="6"/>
  <c r="H184" i="6"/>
  <c r="M183" i="6"/>
  <c r="T183" i="6"/>
  <c r="Z183" i="6"/>
  <c r="AG183" i="6"/>
  <c r="AN183" i="6"/>
  <c r="AU183" i="6"/>
  <c r="BB183" i="6"/>
  <c r="BI183" i="6"/>
  <c r="BP183" i="6"/>
  <c r="G183" i="6"/>
  <c r="H183" i="6"/>
  <c r="M87" i="6"/>
  <c r="T87" i="6"/>
  <c r="Z87" i="6"/>
  <c r="AG87" i="6"/>
  <c r="AN87" i="6"/>
  <c r="AU87" i="6"/>
  <c r="BB87" i="6"/>
  <c r="BI87" i="6"/>
  <c r="BP87" i="6"/>
  <c r="G87" i="6"/>
  <c r="H87" i="6"/>
  <c r="M77" i="6"/>
  <c r="T77" i="6"/>
  <c r="Z77" i="6"/>
  <c r="AG77" i="6"/>
  <c r="AN77" i="6"/>
  <c r="AU77" i="6"/>
  <c r="BB77" i="6"/>
  <c r="BI77" i="6"/>
  <c r="BP77" i="6"/>
  <c r="G77" i="6"/>
  <c r="H77" i="6"/>
  <c r="M79" i="6"/>
  <c r="T79" i="6"/>
  <c r="Z79" i="6"/>
  <c r="AG79" i="6"/>
  <c r="AN79" i="6"/>
  <c r="AU79" i="6"/>
  <c r="BB79" i="6"/>
  <c r="BI79" i="6"/>
  <c r="BP79" i="6"/>
  <c r="G79" i="6"/>
  <c r="H79" i="6"/>
  <c r="M84" i="6"/>
  <c r="T84" i="6"/>
  <c r="Z84" i="6"/>
  <c r="AG84" i="6"/>
  <c r="AN84" i="6"/>
  <c r="AU84" i="6"/>
  <c r="BB84" i="6"/>
  <c r="BI84" i="6"/>
  <c r="BP84" i="6"/>
  <c r="G84" i="6"/>
  <c r="H84" i="6"/>
  <c r="M172" i="6"/>
  <c r="AG172" i="6"/>
  <c r="AN172" i="6"/>
  <c r="AU172" i="6"/>
  <c r="BB172" i="6"/>
  <c r="BI172" i="6"/>
  <c r="G172" i="6"/>
  <c r="H172" i="6"/>
  <c r="M157" i="6"/>
  <c r="AG157" i="6"/>
  <c r="AN157" i="6"/>
  <c r="AU157" i="6"/>
  <c r="BB157" i="6"/>
  <c r="BI157" i="6"/>
  <c r="G157" i="6"/>
  <c r="H157" i="6"/>
  <c r="M171" i="6"/>
  <c r="AG171" i="6"/>
  <c r="AN171" i="6"/>
  <c r="AU171" i="6"/>
  <c r="BB171" i="6"/>
  <c r="BI171" i="6"/>
  <c r="G171" i="6"/>
  <c r="H171" i="6"/>
  <c r="M160" i="6"/>
  <c r="AG160" i="6"/>
  <c r="AN160" i="6"/>
  <c r="AU160" i="6"/>
  <c r="BB160" i="6"/>
  <c r="BI160" i="6"/>
  <c r="G160" i="6"/>
  <c r="H160" i="6"/>
  <c r="M162" i="6"/>
  <c r="AG162" i="6"/>
  <c r="AN162" i="6"/>
  <c r="AU162" i="6"/>
  <c r="BB162" i="6"/>
  <c r="BI162" i="6"/>
  <c r="G162" i="6"/>
  <c r="H162" i="6"/>
  <c r="M173" i="6"/>
  <c r="AG173" i="6"/>
  <c r="AN173" i="6"/>
  <c r="AU173" i="6"/>
  <c r="BB173" i="6"/>
  <c r="BI173" i="6"/>
  <c r="G173" i="6"/>
  <c r="H173" i="6"/>
  <c r="M166" i="6"/>
  <c r="AG166" i="6"/>
  <c r="AN166" i="6"/>
  <c r="AU166" i="6"/>
  <c r="BB166" i="6"/>
  <c r="BI166" i="6"/>
  <c r="G166" i="6"/>
  <c r="H166" i="6"/>
  <c r="M161" i="6"/>
  <c r="AG161" i="6"/>
  <c r="AN161" i="6"/>
  <c r="AU161" i="6"/>
  <c r="BB161" i="6"/>
  <c r="BI161" i="6"/>
  <c r="G161" i="6"/>
  <c r="H161" i="6"/>
  <c r="M165" i="6"/>
  <c r="AG165" i="6"/>
  <c r="AN165" i="6"/>
  <c r="AU165" i="6"/>
  <c r="BB165" i="6"/>
  <c r="BI165" i="6"/>
  <c r="G165" i="6"/>
  <c r="H165" i="6"/>
  <c r="M59" i="6"/>
  <c r="AG59" i="6"/>
  <c r="AN59" i="6"/>
  <c r="AU59" i="6"/>
  <c r="BB59" i="6"/>
  <c r="BI59" i="6"/>
  <c r="G59" i="6"/>
  <c r="H59" i="6"/>
  <c r="M64" i="6"/>
  <c r="AG64" i="6"/>
  <c r="AN64" i="6"/>
  <c r="AU64" i="6"/>
  <c r="BB64" i="6"/>
  <c r="BI64" i="6"/>
  <c r="G64" i="6"/>
  <c r="H64" i="6"/>
  <c r="M53" i="6"/>
  <c r="AG53" i="6"/>
  <c r="AN53" i="6"/>
  <c r="AU53" i="6"/>
  <c r="BB53" i="6"/>
  <c r="BI53" i="6"/>
  <c r="G53" i="6"/>
  <c r="H53" i="6"/>
  <c r="M65" i="6"/>
  <c r="AG65" i="6"/>
  <c r="AN65" i="6"/>
  <c r="AU65" i="6"/>
  <c r="BB65" i="6"/>
  <c r="BI65" i="6"/>
  <c r="G65" i="6"/>
  <c r="H65" i="6"/>
  <c r="M71" i="6"/>
  <c r="AG71" i="6"/>
  <c r="AN71" i="6"/>
  <c r="AU71" i="6"/>
  <c r="BB71" i="6"/>
  <c r="BI71" i="6"/>
  <c r="G71" i="6"/>
  <c r="H71" i="6"/>
  <c r="M57" i="6"/>
  <c r="AG57" i="6"/>
  <c r="AN57" i="6"/>
  <c r="AU57" i="6"/>
  <c r="BB57" i="6"/>
  <c r="BI57" i="6"/>
  <c r="G57" i="6"/>
  <c r="H57" i="6"/>
  <c r="M51" i="6"/>
  <c r="AG51" i="6"/>
  <c r="AN51" i="6"/>
  <c r="AU51" i="6"/>
  <c r="BB51" i="6"/>
  <c r="BI51" i="6"/>
  <c r="G51" i="6"/>
  <c r="H51" i="6"/>
  <c r="M69" i="6"/>
  <c r="AG69" i="6"/>
  <c r="AN69" i="6"/>
  <c r="AU69" i="6"/>
  <c r="BB69" i="6"/>
  <c r="BI69" i="6"/>
  <c r="G69" i="6"/>
  <c r="H69" i="6"/>
  <c r="M55" i="6"/>
  <c r="AG55" i="6"/>
  <c r="AN55" i="6"/>
  <c r="AU55" i="6"/>
  <c r="BB55" i="6"/>
  <c r="BI55" i="6"/>
  <c r="G55" i="6"/>
  <c r="H55" i="6"/>
  <c r="M52" i="6"/>
  <c r="AG52" i="6"/>
  <c r="AN52" i="6"/>
  <c r="AU52" i="6"/>
  <c r="BB52" i="6"/>
  <c r="BI52" i="6"/>
  <c r="G52" i="6"/>
  <c r="H52" i="6"/>
  <c r="M58" i="6"/>
  <c r="AG58" i="6"/>
  <c r="AN58" i="6"/>
  <c r="AU58" i="6"/>
  <c r="BB58" i="6"/>
  <c r="BI58" i="6"/>
  <c r="G58" i="6"/>
  <c r="H58" i="6"/>
  <c r="Z119" i="6"/>
  <c r="AG119" i="6"/>
  <c r="AN119" i="6"/>
  <c r="AU119" i="6"/>
  <c r="BB119" i="6"/>
  <c r="BI119" i="6"/>
  <c r="BP119" i="6"/>
  <c r="G119" i="6"/>
  <c r="H119" i="6"/>
  <c r="Z120" i="6"/>
  <c r="AG120" i="6"/>
  <c r="AN120" i="6"/>
  <c r="AU120" i="6"/>
  <c r="BB120" i="6"/>
  <c r="BI120" i="6"/>
  <c r="BP120" i="6"/>
  <c r="G120" i="6"/>
  <c r="H120" i="6"/>
  <c r="Z114" i="6"/>
  <c r="AG114" i="6"/>
  <c r="AN114" i="6"/>
  <c r="AU114" i="6"/>
  <c r="BB114" i="6"/>
  <c r="BI114" i="6"/>
  <c r="BP114" i="6"/>
  <c r="G114" i="6"/>
  <c r="H114" i="6"/>
  <c r="M135" i="6"/>
  <c r="Z135" i="6"/>
  <c r="AG135" i="6"/>
  <c r="AN135" i="6"/>
  <c r="AU135" i="6"/>
  <c r="BB135" i="6"/>
  <c r="BI135" i="6"/>
  <c r="BP135" i="6"/>
  <c r="G135" i="6"/>
  <c r="H135" i="6"/>
  <c r="M133" i="6"/>
  <c r="Z133" i="6"/>
  <c r="AG133" i="6"/>
  <c r="AN133" i="6"/>
  <c r="AU133" i="6"/>
  <c r="BB133" i="6"/>
  <c r="BI133" i="6"/>
  <c r="BP133" i="6"/>
  <c r="G133" i="6"/>
  <c r="H133" i="6"/>
  <c r="M138" i="6"/>
  <c r="Z138" i="6"/>
  <c r="AG138" i="6"/>
  <c r="AN138" i="6"/>
  <c r="AU138" i="6"/>
  <c r="BB138" i="6"/>
  <c r="BI138" i="6"/>
  <c r="BP138" i="6"/>
  <c r="G138" i="6"/>
  <c r="H138" i="6"/>
  <c r="M42" i="6"/>
  <c r="Z42" i="6"/>
  <c r="AG42" i="6"/>
  <c r="AN42" i="6"/>
  <c r="AU42" i="6"/>
  <c r="BB42" i="6"/>
  <c r="BI42" i="6"/>
  <c r="BP42" i="6"/>
  <c r="G42" i="6"/>
  <c r="H42" i="6"/>
  <c r="M35" i="6"/>
  <c r="Z35" i="6"/>
  <c r="AG35" i="6"/>
  <c r="AN35" i="6"/>
  <c r="AU35" i="6"/>
  <c r="BB35" i="6"/>
  <c r="BI35" i="6"/>
  <c r="BP35" i="6"/>
  <c r="G35" i="6"/>
  <c r="H35" i="6"/>
  <c r="Z9" i="6"/>
  <c r="AG9" i="6"/>
  <c r="AN9" i="6"/>
  <c r="AU9" i="6"/>
  <c r="BB9" i="6"/>
  <c r="BI9" i="6"/>
  <c r="BP9" i="6"/>
  <c r="G9" i="6"/>
  <c r="H9" i="6"/>
  <c r="Z22" i="6"/>
  <c r="AG22" i="6"/>
  <c r="AN22" i="6"/>
  <c r="AU22" i="6"/>
  <c r="BB22" i="6"/>
  <c r="BI22" i="6"/>
  <c r="BP22" i="6"/>
  <c r="G22" i="6"/>
  <c r="H22" i="6"/>
  <c r="Z15" i="6"/>
  <c r="AG15" i="6"/>
  <c r="AN15" i="6"/>
  <c r="AU15" i="6"/>
  <c r="BB15" i="6"/>
  <c r="BI15" i="6"/>
  <c r="BP15" i="6"/>
  <c r="G15" i="6"/>
  <c r="H15" i="6"/>
  <c r="Z11" i="6"/>
  <c r="AG11" i="6"/>
  <c r="AN11" i="6"/>
  <c r="AU11" i="6"/>
  <c r="BB11" i="6"/>
  <c r="BI11" i="6"/>
  <c r="BP11" i="6"/>
  <c r="G11" i="6"/>
  <c r="H11" i="6"/>
  <c r="Z8" i="6"/>
  <c r="AG8" i="6"/>
  <c r="AN8" i="6"/>
  <c r="AU8" i="6"/>
  <c r="BB8" i="6"/>
  <c r="BI8" i="6"/>
  <c r="BP8" i="6"/>
  <c r="G8" i="6"/>
  <c r="H8" i="6"/>
  <c r="Z24" i="6"/>
  <c r="AG24" i="6"/>
  <c r="AN24" i="6"/>
  <c r="AU24" i="6"/>
  <c r="BB24" i="6"/>
  <c r="BI24" i="6"/>
  <c r="BP24" i="6"/>
  <c r="G24" i="6"/>
  <c r="H24" i="6"/>
  <c r="Z12" i="6"/>
  <c r="AG12" i="6"/>
  <c r="AN12" i="6"/>
  <c r="AU12" i="6"/>
  <c r="BB12" i="6"/>
  <c r="BI12" i="6"/>
  <c r="BP12" i="6"/>
  <c r="G12" i="6"/>
  <c r="H12" i="6"/>
  <c r="Z5" i="6"/>
  <c r="AG5" i="6"/>
  <c r="AN5" i="6"/>
  <c r="AU5" i="6"/>
  <c r="BB5" i="6"/>
  <c r="BI5" i="6"/>
  <c r="BP5" i="6"/>
  <c r="G5" i="6"/>
  <c r="H5" i="6"/>
  <c r="BR217" i="6"/>
  <c r="BS217" i="6"/>
  <c r="BR188" i="6"/>
  <c r="BS188" i="6"/>
  <c r="BR198" i="6"/>
  <c r="BS198" i="6"/>
  <c r="BR201" i="6"/>
  <c r="BS201" i="6"/>
  <c r="BR197" i="6"/>
  <c r="BS197" i="6"/>
  <c r="BR180" i="6"/>
  <c r="BS180" i="6"/>
  <c r="BR182" i="6"/>
  <c r="BS182" i="6"/>
  <c r="BR176" i="6"/>
  <c r="BS176" i="6"/>
  <c r="BR155" i="6"/>
  <c r="BS155" i="6"/>
  <c r="BR121" i="6"/>
  <c r="BS121" i="6"/>
  <c r="BR111" i="6"/>
  <c r="BS111" i="6"/>
  <c r="BR54" i="6"/>
  <c r="BS54" i="6"/>
  <c r="BR73" i="6"/>
  <c r="BS73" i="6"/>
  <c r="BR47" i="6"/>
  <c r="BS47" i="6"/>
  <c r="BR25" i="6"/>
  <c r="BS25" i="6"/>
  <c r="BR20" i="6"/>
  <c r="BS20" i="6"/>
  <c r="BR18" i="6"/>
  <c r="BS18" i="6"/>
  <c r="BR26" i="6"/>
  <c r="BS26" i="6"/>
  <c r="BK218" i="6"/>
  <c r="BL218" i="6"/>
  <c r="BK188" i="6"/>
  <c r="BL188" i="6"/>
  <c r="BK198" i="6"/>
  <c r="BL198" i="6"/>
  <c r="BK205" i="6"/>
  <c r="BL205" i="6"/>
  <c r="BK180" i="6"/>
  <c r="BL180" i="6"/>
  <c r="BK176" i="6"/>
  <c r="BL176" i="6"/>
  <c r="BK154" i="6"/>
  <c r="BL154" i="6"/>
  <c r="BK155" i="6"/>
  <c r="BL155" i="6"/>
  <c r="BK142" i="6"/>
  <c r="BL142" i="6"/>
  <c r="BK156" i="6"/>
  <c r="BL156" i="6"/>
  <c r="BK152" i="6"/>
  <c r="BL152" i="6"/>
  <c r="BK146" i="6"/>
  <c r="BL146" i="6"/>
  <c r="BK151" i="6"/>
  <c r="BL151" i="6"/>
  <c r="BK125" i="6"/>
  <c r="BL125" i="6"/>
  <c r="BK103" i="6"/>
  <c r="BL103" i="6"/>
  <c r="BK108" i="6"/>
  <c r="BL108" i="6"/>
  <c r="BK98" i="6"/>
  <c r="BL98" i="6"/>
  <c r="BK20" i="6"/>
  <c r="BL20" i="6"/>
  <c r="BK18" i="6"/>
  <c r="BL18" i="6"/>
  <c r="BD205" i="6"/>
  <c r="BE205" i="6"/>
  <c r="BD197" i="6"/>
  <c r="BE197" i="6"/>
  <c r="BD180" i="6"/>
  <c r="BE180" i="6"/>
  <c r="BD182" i="6"/>
  <c r="BE182" i="6"/>
  <c r="BD176" i="6"/>
  <c r="BE176" i="6"/>
  <c r="BD125" i="6"/>
  <c r="BE125" i="6"/>
  <c r="BD121" i="6"/>
  <c r="BE121" i="6"/>
  <c r="BD47" i="6"/>
  <c r="BE47" i="6"/>
  <c r="BD20" i="6"/>
  <c r="BE20" i="6"/>
  <c r="AW198" i="6"/>
  <c r="AX198" i="6"/>
  <c r="AW206" i="6"/>
  <c r="AX206" i="6"/>
  <c r="AW205" i="6"/>
  <c r="AX205" i="6"/>
  <c r="AW180" i="6"/>
  <c r="AX180" i="6"/>
  <c r="AW176" i="6"/>
  <c r="AX176" i="6"/>
  <c r="AW181" i="6"/>
  <c r="AX181" i="6"/>
  <c r="AW152" i="6"/>
  <c r="AX152" i="6"/>
  <c r="AW129" i="6"/>
  <c r="AX129" i="6"/>
  <c r="AW121" i="6"/>
  <c r="AX121" i="6"/>
  <c r="AW54" i="6"/>
  <c r="AX54" i="6"/>
  <c r="AW73" i="6"/>
  <c r="AX73" i="6"/>
  <c r="AW47" i="6"/>
  <c r="AX47" i="6"/>
  <c r="AW20" i="6"/>
  <c r="AX20" i="6"/>
  <c r="AW18" i="6"/>
  <c r="AX18" i="6"/>
  <c r="AW26" i="6"/>
  <c r="AX26" i="6"/>
  <c r="AP182" i="6"/>
  <c r="AQ182" i="6"/>
  <c r="AP109" i="6"/>
  <c r="AQ109" i="6"/>
  <c r="AP98" i="6"/>
  <c r="AQ98" i="6"/>
  <c r="AP54" i="6"/>
  <c r="AQ54" i="6"/>
  <c r="AP73" i="6"/>
  <c r="AQ73" i="6"/>
  <c r="AP70" i="6"/>
  <c r="AQ70" i="6"/>
  <c r="AP20" i="6"/>
  <c r="AQ20" i="6"/>
  <c r="AI205" i="6"/>
  <c r="AJ205" i="6"/>
  <c r="AI197" i="6"/>
  <c r="AJ197" i="6"/>
  <c r="AI180" i="6"/>
  <c r="AJ180" i="6"/>
  <c r="AI182" i="6"/>
  <c r="AJ182" i="6"/>
  <c r="AI176" i="6"/>
  <c r="AJ176" i="6"/>
  <c r="AI181" i="6"/>
  <c r="AJ181" i="6"/>
  <c r="AI156" i="6"/>
  <c r="AJ156" i="6"/>
  <c r="AI152" i="6"/>
  <c r="AJ152" i="6"/>
  <c r="AI125" i="6"/>
  <c r="AJ125" i="6"/>
  <c r="AI121" i="6"/>
  <c r="AJ121" i="6"/>
  <c r="AI73" i="6"/>
  <c r="AJ73" i="6"/>
  <c r="AI47" i="6"/>
  <c r="AJ47" i="6"/>
  <c r="AI20" i="6"/>
  <c r="AJ20" i="6"/>
  <c r="AA217" i="6"/>
  <c r="AC217" i="6"/>
  <c r="AC63" i="6"/>
  <c r="P47" i="6"/>
  <c r="P25" i="6"/>
  <c r="AA197" i="6"/>
  <c r="AC197" i="6"/>
  <c r="AC180" i="6"/>
  <c r="AC176" i="6"/>
  <c r="AC154" i="6"/>
  <c r="AC152" i="6"/>
  <c r="AC146" i="6"/>
  <c r="AC121" i="6"/>
  <c r="AC54" i="6"/>
  <c r="AC47" i="6"/>
  <c r="AC20" i="6"/>
  <c r="V210" i="6"/>
  <c r="V167" i="6"/>
  <c r="V73" i="6"/>
  <c r="N205" i="6"/>
  <c r="P205" i="6"/>
  <c r="N197" i="6"/>
  <c r="P197" i="6"/>
  <c r="N180" i="6"/>
  <c r="P180" i="6"/>
  <c r="N176" i="6"/>
  <c r="P176" i="6"/>
  <c r="P152" i="6"/>
  <c r="P146" i="6"/>
  <c r="P121" i="6"/>
  <c r="N54" i="6"/>
  <c r="P54" i="6"/>
  <c r="N73" i="6"/>
  <c r="P73" i="6"/>
  <c r="N60" i="6"/>
  <c r="P60" i="6"/>
  <c r="BR167" i="6"/>
  <c r="BS167" i="6"/>
  <c r="BR23" i="6"/>
  <c r="BS23" i="6"/>
  <c r="BR16" i="6"/>
  <c r="BS16" i="6"/>
  <c r="BR5" i="6"/>
  <c r="BS5" i="6"/>
  <c r="BR12" i="6"/>
  <c r="BS12" i="6"/>
  <c r="BR10" i="6"/>
  <c r="BS10" i="6"/>
  <c r="BR6" i="6"/>
  <c r="BS6" i="6"/>
  <c r="BR13" i="6"/>
  <c r="BS13" i="6"/>
  <c r="BR14" i="6"/>
  <c r="BS14" i="6"/>
  <c r="BR24" i="6"/>
  <c r="BS24" i="6"/>
  <c r="BR7" i="6"/>
  <c r="BS7" i="6"/>
  <c r="BR8" i="6"/>
  <c r="BS8" i="6"/>
  <c r="BR19" i="6"/>
  <c r="BS19" i="6"/>
  <c r="BR11" i="6"/>
  <c r="BS11" i="6"/>
  <c r="BR4" i="6"/>
  <c r="BS4" i="6"/>
  <c r="BR17" i="6"/>
  <c r="BS17" i="6"/>
  <c r="BR21" i="6"/>
  <c r="BS21" i="6"/>
  <c r="BR15" i="6"/>
  <c r="BS15" i="6"/>
  <c r="BR22" i="6"/>
  <c r="BS22" i="6"/>
  <c r="BR9" i="6"/>
  <c r="BS9" i="6"/>
  <c r="BR41" i="6"/>
  <c r="BS41" i="6"/>
  <c r="BR32" i="6"/>
  <c r="BS32" i="6"/>
  <c r="BR31" i="6"/>
  <c r="BS31" i="6"/>
  <c r="BR39" i="6"/>
  <c r="BS39" i="6"/>
  <c r="BR46" i="6"/>
  <c r="BS46" i="6"/>
  <c r="BR50" i="6"/>
  <c r="BS50" i="6"/>
  <c r="BR36" i="6"/>
  <c r="BS36" i="6"/>
  <c r="BR29" i="6"/>
  <c r="BS29" i="6"/>
  <c r="BR37" i="6"/>
  <c r="BS37" i="6"/>
  <c r="BR44" i="6"/>
  <c r="BS44" i="6"/>
  <c r="BR35" i="6"/>
  <c r="BS35" i="6"/>
  <c r="BR49" i="6"/>
  <c r="BS49" i="6"/>
  <c r="BR30" i="6"/>
  <c r="BS30" i="6"/>
  <c r="BR43" i="6"/>
  <c r="BS43" i="6"/>
  <c r="BR45" i="6"/>
  <c r="BS45" i="6"/>
  <c r="BR34" i="6"/>
  <c r="BS34" i="6"/>
  <c r="BR42" i="6"/>
  <c r="BS42" i="6"/>
  <c r="BR27" i="6"/>
  <c r="BS27" i="6"/>
  <c r="BR40" i="6"/>
  <c r="BS40" i="6"/>
  <c r="BR38" i="6"/>
  <c r="BS38" i="6"/>
  <c r="BR33" i="6"/>
  <c r="BS33" i="6"/>
  <c r="BR28" i="6"/>
  <c r="BS28" i="6"/>
  <c r="BR58" i="6"/>
  <c r="BS58" i="6"/>
  <c r="BR52" i="6"/>
  <c r="BS52" i="6"/>
  <c r="BR60" i="6"/>
  <c r="BS60" i="6"/>
  <c r="BR70" i="6"/>
  <c r="BS70" i="6"/>
  <c r="BR63" i="6"/>
  <c r="BS63" i="6"/>
  <c r="BR55" i="6"/>
  <c r="BS55" i="6"/>
  <c r="BR67" i="6"/>
  <c r="BS67" i="6"/>
  <c r="BR69" i="6"/>
  <c r="BS69" i="6"/>
  <c r="BR51" i="6"/>
  <c r="BS51" i="6"/>
  <c r="BR57" i="6"/>
  <c r="BS57" i="6"/>
  <c r="BR72" i="6"/>
  <c r="BS72" i="6"/>
  <c r="BR56" i="6"/>
  <c r="BS56" i="6"/>
  <c r="BR71" i="6"/>
  <c r="BS71" i="6"/>
  <c r="BR61" i="6"/>
  <c r="BS61" i="6"/>
  <c r="BR65" i="6"/>
  <c r="BS65" i="6"/>
  <c r="BR53" i="6"/>
  <c r="BS53" i="6"/>
  <c r="BR62" i="6"/>
  <c r="BS62" i="6"/>
  <c r="BR64" i="6"/>
  <c r="BS64" i="6"/>
  <c r="BR66" i="6"/>
  <c r="BS66" i="6"/>
  <c r="BR68" i="6"/>
  <c r="BS68" i="6"/>
  <c r="BR59" i="6"/>
  <c r="BS59" i="6"/>
  <c r="BR82" i="6"/>
  <c r="BS82" i="6"/>
  <c r="BR78" i="6"/>
  <c r="BS78" i="6"/>
  <c r="BR93" i="6"/>
  <c r="BS93" i="6"/>
  <c r="BR97" i="6"/>
  <c r="BS97" i="6"/>
  <c r="BR89" i="6"/>
  <c r="BS89" i="6"/>
  <c r="BR75" i="6"/>
  <c r="BS75" i="6"/>
  <c r="BR92" i="6"/>
  <c r="BS92" i="6"/>
  <c r="BR81" i="6"/>
  <c r="BS81" i="6"/>
  <c r="BR76" i="6"/>
  <c r="BS76" i="6"/>
  <c r="BR74" i="6"/>
  <c r="BS74" i="6"/>
  <c r="BR84" i="6"/>
  <c r="BS84" i="6"/>
  <c r="BR83" i="6"/>
  <c r="BS83" i="6"/>
  <c r="BR80" i="6"/>
  <c r="BS80" i="6"/>
  <c r="BR95" i="6"/>
  <c r="BS95" i="6"/>
  <c r="BR90" i="6"/>
  <c r="BS90" i="6"/>
  <c r="BR79" i="6"/>
  <c r="BS79" i="6"/>
  <c r="BR85" i="6"/>
  <c r="BS85" i="6"/>
  <c r="BR77" i="6"/>
  <c r="BS77" i="6"/>
  <c r="BR96" i="6"/>
  <c r="BS96" i="6"/>
  <c r="BR94" i="6"/>
  <c r="BS94" i="6"/>
  <c r="BR86" i="6"/>
  <c r="BS86" i="6"/>
  <c r="BR87" i="6"/>
  <c r="BS87" i="6"/>
  <c r="BR91" i="6"/>
  <c r="BS91" i="6"/>
  <c r="BR88" i="6"/>
  <c r="BS88" i="6"/>
  <c r="BR98" i="6"/>
  <c r="BS98" i="6"/>
  <c r="BR105" i="6"/>
  <c r="BS105" i="6"/>
  <c r="BR109" i="6"/>
  <c r="BS109" i="6"/>
  <c r="BR106" i="6"/>
  <c r="BS106" i="6"/>
  <c r="BR108" i="6"/>
  <c r="BS108" i="6"/>
  <c r="BR103" i="6"/>
  <c r="BS103" i="6"/>
  <c r="BR99" i="6"/>
  <c r="BS99" i="6"/>
  <c r="BR101" i="6"/>
  <c r="BS101" i="6"/>
  <c r="BR102" i="6"/>
  <c r="BS102" i="6"/>
  <c r="BR107" i="6"/>
  <c r="BS107" i="6"/>
  <c r="BR100" i="6"/>
  <c r="BS100" i="6"/>
  <c r="BR110" i="6"/>
  <c r="BS110" i="6"/>
  <c r="BR122" i="6"/>
  <c r="BS122" i="6"/>
  <c r="BR130" i="6"/>
  <c r="BS130" i="6"/>
  <c r="BR114" i="6"/>
  <c r="BS114" i="6"/>
  <c r="BR115" i="6"/>
  <c r="BS115" i="6"/>
  <c r="BR127" i="6"/>
  <c r="BS127" i="6"/>
  <c r="BR128" i="6"/>
  <c r="BS128" i="6"/>
  <c r="BR123" i="6"/>
  <c r="BS123" i="6"/>
  <c r="BR112" i="6"/>
  <c r="BS112" i="6"/>
  <c r="BR120" i="6"/>
  <c r="BS120" i="6"/>
  <c r="BR124" i="6"/>
  <c r="BS124" i="6"/>
  <c r="BR113" i="6"/>
  <c r="BS113" i="6"/>
  <c r="BR116" i="6"/>
  <c r="BS116" i="6"/>
  <c r="BR117" i="6"/>
  <c r="BS117" i="6"/>
  <c r="BR118" i="6"/>
  <c r="BS118" i="6"/>
  <c r="BR126" i="6"/>
  <c r="BS126" i="6"/>
  <c r="BR119" i="6"/>
  <c r="BS119" i="6"/>
  <c r="BR125" i="6"/>
  <c r="BS125" i="6"/>
  <c r="BR134" i="6"/>
  <c r="BS134" i="6"/>
  <c r="BR147" i="6"/>
  <c r="BS147" i="6"/>
  <c r="BR143" i="6"/>
  <c r="BS143" i="6"/>
  <c r="BR138" i="6"/>
  <c r="BS138" i="6"/>
  <c r="BR151" i="6"/>
  <c r="BS151" i="6"/>
  <c r="BR144" i="6"/>
  <c r="BS144" i="6"/>
  <c r="BR141" i="6"/>
  <c r="BS141" i="6"/>
  <c r="BR131" i="6"/>
  <c r="BS131" i="6"/>
  <c r="BR148" i="6"/>
  <c r="BS148" i="6"/>
  <c r="BR153" i="6"/>
  <c r="BS153" i="6"/>
  <c r="BR146" i="6"/>
  <c r="BS146" i="6"/>
  <c r="BR145" i="6"/>
  <c r="BS145" i="6"/>
  <c r="BR137" i="6"/>
  <c r="BS137" i="6"/>
  <c r="BR140" i="6"/>
  <c r="BS140" i="6"/>
  <c r="BR152" i="6"/>
  <c r="BS152" i="6"/>
  <c r="BR139" i="6"/>
  <c r="BS139" i="6"/>
  <c r="BR150" i="6"/>
  <c r="BS150" i="6"/>
  <c r="BR132" i="6"/>
  <c r="BS132" i="6"/>
  <c r="BR156" i="6"/>
  <c r="BS156" i="6"/>
  <c r="BR133" i="6"/>
  <c r="BS133" i="6"/>
  <c r="BR142" i="6"/>
  <c r="BS142" i="6"/>
  <c r="BR135" i="6"/>
  <c r="BS135" i="6"/>
  <c r="BR154" i="6"/>
  <c r="BS154" i="6"/>
  <c r="BR149" i="6"/>
  <c r="BS149" i="6"/>
  <c r="BR136" i="6"/>
  <c r="BS136" i="6"/>
  <c r="BR165" i="6"/>
  <c r="BS165" i="6"/>
  <c r="BR170" i="6"/>
  <c r="BS170" i="6"/>
  <c r="BR158" i="6"/>
  <c r="BS158" i="6"/>
  <c r="BR164" i="6"/>
  <c r="BS164" i="6"/>
  <c r="BR181" i="6"/>
  <c r="BS181" i="6"/>
  <c r="BR169" i="6"/>
  <c r="BS169" i="6"/>
  <c r="BR161" i="6"/>
  <c r="BS161" i="6"/>
  <c r="BR166" i="6"/>
  <c r="BS166" i="6"/>
  <c r="BR173" i="6"/>
  <c r="BS173" i="6"/>
  <c r="BR159" i="6"/>
  <c r="BS159" i="6"/>
  <c r="BR162" i="6"/>
  <c r="BS162" i="6"/>
  <c r="BR177" i="6"/>
  <c r="BS177" i="6"/>
  <c r="BR178" i="6"/>
  <c r="BS178" i="6"/>
  <c r="BR160" i="6"/>
  <c r="BS160" i="6"/>
  <c r="BR171" i="6"/>
  <c r="BS171" i="6"/>
  <c r="BR157" i="6"/>
  <c r="BS157" i="6"/>
  <c r="BR175" i="6"/>
  <c r="BS175" i="6"/>
  <c r="BR163" i="6"/>
  <c r="BS163" i="6"/>
  <c r="BR172" i="6"/>
  <c r="BS172" i="6"/>
  <c r="BR174" i="6"/>
  <c r="BS174" i="6"/>
  <c r="BR168" i="6"/>
  <c r="BS168" i="6"/>
  <c r="BR179" i="6"/>
  <c r="BS179" i="6"/>
  <c r="BR195" i="6"/>
  <c r="BS195" i="6"/>
  <c r="BR183" i="6"/>
  <c r="BS183" i="6"/>
  <c r="BR207" i="6"/>
  <c r="BS207" i="6"/>
  <c r="BR191" i="6"/>
  <c r="BS191" i="6"/>
  <c r="BR205" i="6"/>
  <c r="BS205" i="6"/>
  <c r="BR186" i="6"/>
  <c r="BS186" i="6"/>
  <c r="BR200" i="6"/>
  <c r="BS200" i="6"/>
  <c r="BR185" i="6"/>
  <c r="BS185" i="6"/>
  <c r="BR194" i="6"/>
  <c r="BS194" i="6"/>
  <c r="BR196" i="6"/>
  <c r="BS196" i="6"/>
  <c r="BR192" i="6"/>
  <c r="BS192" i="6"/>
  <c r="BR193" i="6"/>
  <c r="BS193" i="6"/>
  <c r="BR184" i="6"/>
  <c r="BS184" i="6"/>
  <c r="BR189" i="6"/>
  <c r="BS189" i="6"/>
  <c r="BR190" i="6"/>
  <c r="BS190" i="6"/>
  <c r="BR206" i="6"/>
  <c r="BS206" i="6"/>
  <c r="BR202" i="6"/>
  <c r="BS202" i="6"/>
  <c r="BR187" i="6"/>
  <c r="BS187" i="6"/>
  <c r="BR203" i="6"/>
  <c r="BS203" i="6"/>
  <c r="BR199" i="6"/>
  <c r="BS199" i="6"/>
  <c r="BR204" i="6"/>
  <c r="BS204" i="6"/>
  <c r="BR210" i="6"/>
  <c r="BS210" i="6"/>
  <c r="BR215" i="6"/>
  <c r="BS215" i="6"/>
  <c r="BR214" i="6"/>
  <c r="BS214" i="6"/>
  <c r="BR219" i="6"/>
  <c r="BS219" i="6"/>
  <c r="BR211" i="6"/>
  <c r="BS211" i="6"/>
  <c r="BR212" i="6"/>
  <c r="BS212" i="6"/>
  <c r="BR213" i="6"/>
  <c r="BS213" i="6"/>
  <c r="BR208" i="6"/>
  <c r="BS208" i="6"/>
  <c r="BR218" i="6"/>
  <c r="BS218" i="6"/>
  <c r="BR216" i="6"/>
  <c r="BS216" i="6"/>
  <c r="BR209" i="6"/>
  <c r="BS209" i="6"/>
  <c r="BT167" i="6"/>
  <c r="BP167" i="6"/>
  <c r="BK167" i="6"/>
  <c r="BL167" i="6"/>
  <c r="BK23" i="6"/>
  <c r="BL23" i="6"/>
  <c r="BK16" i="6"/>
  <c r="BL16" i="6"/>
  <c r="BK5" i="6"/>
  <c r="BL5" i="6"/>
  <c r="BK12" i="6"/>
  <c r="BL12" i="6"/>
  <c r="BK10" i="6"/>
  <c r="BL10" i="6"/>
  <c r="BK6" i="6"/>
  <c r="BL6" i="6"/>
  <c r="BK13" i="6"/>
  <c r="BL13" i="6"/>
  <c r="BK14" i="6"/>
  <c r="BL14" i="6"/>
  <c r="BK24" i="6"/>
  <c r="BL24" i="6"/>
  <c r="BK7" i="6"/>
  <c r="BL7" i="6"/>
  <c r="BK8" i="6"/>
  <c r="BL8" i="6"/>
  <c r="BK19" i="6"/>
  <c r="BL19" i="6"/>
  <c r="BK11" i="6"/>
  <c r="BL11" i="6"/>
  <c r="BK4" i="6"/>
  <c r="BL4" i="6"/>
  <c r="BK17" i="6"/>
  <c r="BL17" i="6"/>
  <c r="BK25" i="6"/>
  <c r="BL25" i="6"/>
  <c r="BK21" i="6"/>
  <c r="BL21" i="6"/>
  <c r="BK15" i="6"/>
  <c r="BL15" i="6"/>
  <c r="BK22" i="6"/>
  <c r="BL22" i="6"/>
  <c r="BK9" i="6"/>
  <c r="BL9" i="6"/>
  <c r="BK41" i="6"/>
  <c r="BL41" i="6"/>
  <c r="BK32" i="6"/>
  <c r="BL32" i="6"/>
  <c r="BK31" i="6"/>
  <c r="BL31" i="6"/>
  <c r="BK39" i="6"/>
  <c r="BL39" i="6"/>
  <c r="BK46" i="6"/>
  <c r="BL46" i="6"/>
  <c r="BK48" i="6"/>
  <c r="BL48" i="6"/>
  <c r="BK47" i="6"/>
  <c r="BL47" i="6"/>
  <c r="BK50" i="6"/>
  <c r="BL50" i="6"/>
  <c r="BK36" i="6"/>
  <c r="BL36" i="6"/>
  <c r="BK29" i="6"/>
  <c r="BL29" i="6"/>
  <c r="BK37" i="6"/>
  <c r="BL37" i="6"/>
  <c r="BK44" i="6"/>
  <c r="BL44" i="6"/>
  <c r="BK35" i="6"/>
  <c r="BL35" i="6"/>
  <c r="BK49" i="6"/>
  <c r="BL49" i="6"/>
  <c r="BK30" i="6"/>
  <c r="BL30" i="6"/>
  <c r="BK43" i="6"/>
  <c r="BL43" i="6"/>
  <c r="BK45" i="6"/>
  <c r="BL45" i="6"/>
  <c r="BK34" i="6"/>
  <c r="BL34" i="6"/>
  <c r="BK42" i="6"/>
  <c r="BL42" i="6"/>
  <c r="BK27" i="6"/>
  <c r="BL27" i="6"/>
  <c r="BK40" i="6"/>
  <c r="BL40" i="6"/>
  <c r="BK38" i="6"/>
  <c r="BL38" i="6"/>
  <c r="BK33" i="6"/>
  <c r="BL33" i="6"/>
  <c r="BK28" i="6"/>
  <c r="BL28" i="6"/>
  <c r="BK58" i="6"/>
  <c r="BL58" i="6"/>
  <c r="BK52" i="6"/>
  <c r="BL52" i="6"/>
  <c r="BK60" i="6"/>
  <c r="BL60" i="6"/>
  <c r="BK70" i="6"/>
  <c r="BL70" i="6"/>
  <c r="BK63" i="6"/>
  <c r="BL63" i="6"/>
  <c r="BK55" i="6"/>
  <c r="BL55" i="6"/>
  <c r="BK73" i="6"/>
  <c r="BL73" i="6"/>
  <c r="BK67" i="6"/>
  <c r="BL67" i="6"/>
  <c r="BK69" i="6"/>
  <c r="BL69" i="6"/>
  <c r="BK54" i="6"/>
  <c r="BL54" i="6"/>
  <c r="BK51" i="6"/>
  <c r="BL51" i="6"/>
  <c r="BK57" i="6"/>
  <c r="BL57" i="6"/>
  <c r="BK72" i="6"/>
  <c r="BL72" i="6"/>
  <c r="BK56" i="6"/>
  <c r="BL56" i="6"/>
  <c r="BK71" i="6"/>
  <c r="BL71" i="6"/>
  <c r="BK61" i="6"/>
  <c r="BL61" i="6"/>
  <c r="BK65" i="6"/>
  <c r="BL65" i="6"/>
  <c r="BK53" i="6"/>
  <c r="BL53" i="6"/>
  <c r="BK62" i="6"/>
  <c r="BL62" i="6"/>
  <c r="BK64" i="6"/>
  <c r="BL64" i="6"/>
  <c r="BK66" i="6"/>
  <c r="BL66" i="6"/>
  <c r="BK68" i="6"/>
  <c r="BL68" i="6"/>
  <c r="BK59" i="6"/>
  <c r="BL59" i="6"/>
  <c r="BK82" i="6"/>
  <c r="BL82" i="6"/>
  <c r="BK78" i="6"/>
  <c r="BL78" i="6"/>
  <c r="BK93" i="6"/>
  <c r="BL93" i="6"/>
  <c r="BK97" i="6"/>
  <c r="BL97" i="6"/>
  <c r="BK89" i="6"/>
  <c r="BL89" i="6"/>
  <c r="BK75" i="6"/>
  <c r="BL75" i="6"/>
  <c r="BK92" i="6"/>
  <c r="BL92" i="6"/>
  <c r="BK81" i="6"/>
  <c r="BL81" i="6"/>
  <c r="BK76" i="6"/>
  <c r="BL76" i="6"/>
  <c r="BK74" i="6"/>
  <c r="BL74" i="6"/>
  <c r="BK84" i="6"/>
  <c r="BL84" i="6"/>
  <c r="BK83" i="6"/>
  <c r="BL83" i="6"/>
  <c r="BK80" i="6"/>
  <c r="BL80" i="6"/>
  <c r="BK95" i="6"/>
  <c r="BL95" i="6"/>
  <c r="BK90" i="6"/>
  <c r="BL90" i="6"/>
  <c r="BK79" i="6"/>
  <c r="BL79" i="6"/>
  <c r="BK85" i="6"/>
  <c r="BL85" i="6"/>
  <c r="BK77" i="6"/>
  <c r="BL77" i="6"/>
  <c r="BK96" i="6"/>
  <c r="BL96" i="6"/>
  <c r="BK94" i="6"/>
  <c r="BL94" i="6"/>
  <c r="BK86" i="6"/>
  <c r="BL86" i="6"/>
  <c r="BK87" i="6"/>
  <c r="BL87" i="6"/>
  <c r="BK91" i="6"/>
  <c r="BL91" i="6"/>
  <c r="BK88" i="6"/>
  <c r="BL88" i="6"/>
  <c r="BK105" i="6"/>
  <c r="BL105" i="6"/>
  <c r="BK104" i="6"/>
  <c r="BL104" i="6"/>
  <c r="BK109" i="6"/>
  <c r="BL109" i="6"/>
  <c r="BK106" i="6"/>
  <c r="BL106" i="6"/>
  <c r="BK99" i="6"/>
  <c r="BL99" i="6"/>
  <c r="BK101" i="6"/>
  <c r="BL101" i="6"/>
  <c r="BK102" i="6"/>
  <c r="BL102" i="6"/>
  <c r="BK107" i="6"/>
  <c r="BL107" i="6"/>
  <c r="BK100" i="6"/>
  <c r="BL100" i="6"/>
  <c r="BK110" i="6"/>
  <c r="BL110" i="6"/>
  <c r="BK122" i="6"/>
  <c r="BL122" i="6"/>
  <c r="BK130" i="6"/>
  <c r="BL130" i="6"/>
  <c r="BK114" i="6"/>
  <c r="BL114" i="6"/>
  <c r="BK115" i="6"/>
  <c r="BL115" i="6"/>
  <c r="BK127" i="6"/>
  <c r="BL127" i="6"/>
  <c r="BK128" i="6"/>
  <c r="BL128" i="6"/>
  <c r="BK123" i="6"/>
  <c r="BL123" i="6"/>
  <c r="BK112" i="6"/>
  <c r="BL112" i="6"/>
  <c r="BK120" i="6"/>
  <c r="BL120" i="6"/>
  <c r="BK124" i="6"/>
  <c r="BL124" i="6"/>
  <c r="BK113" i="6"/>
  <c r="BL113" i="6"/>
  <c r="BK116" i="6"/>
  <c r="BL116" i="6"/>
  <c r="BK117" i="6"/>
  <c r="BL117" i="6"/>
  <c r="BK121" i="6"/>
  <c r="BL121" i="6"/>
  <c r="BK118" i="6"/>
  <c r="BL118" i="6"/>
  <c r="BK129" i="6"/>
  <c r="BL129" i="6"/>
  <c r="BK126" i="6"/>
  <c r="BL126" i="6"/>
  <c r="BK119" i="6"/>
  <c r="BL119" i="6"/>
  <c r="BK134" i="6"/>
  <c r="BL134" i="6"/>
  <c r="BK147" i="6"/>
  <c r="BL147" i="6"/>
  <c r="BK143" i="6"/>
  <c r="BL143" i="6"/>
  <c r="BK138" i="6"/>
  <c r="BL138" i="6"/>
  <c r="BK144" i="6"/>
  <c r="BL144" i="6"/>
  <c r="BK141" i="6"/>
  <c r="BL141" i="6"/>
  <c r="BK131" i="6"/>
  <c r="BL131" i="6"/>
  <c r="BK148" i="6"/>
  <c r="BL148" i="6"/>
  <c r="BK153" i="6"/>
  <c r="BL153" i="6"/>
  <c r="BK145" i="6"/>
  <c r="BL145" i="6"/>
  <c r="BK137" i="6"/>
  <c r="BL137" i="6"/>
  <c r="BK140" i="6"/>
  <c r="BL140" i="6"/>
  <c r="BK139" i="6"/>
  <c r="BL139" i="6"/>
  <c r="BK150" i="6"/>
  <c r="BL150" i="6"/>
  <c r="BK132" i="6"/>
  <c r="BL132" i="6"/>
  <c r="BK133" i="6"/>
  <c r="BL133" i="6"/>
  <c r="BK135" i="6"/>
  <c r="BL135" i="6"/>
  <c r="BK149" i="6"/>
  <c r="BL149" i="6"/>
  <c r="BK136" i="6"/>
  <c r="BL136" i="6"/>
  <c r="BK165" i="6"/>
  <c r="BL165" i="6"/>
  <c r="BK170" i="6"/>
  <c r="BL170" i="6"/>
  <c r="BK158" i="6"/>
  <c r="BL158" i="6"/>
  <c r="BK164" i="6"/>
  <c r="BL164" i="6"/>
  <c r="BK181" i="6"/>
  <c r="BL181" i="6"/>
  <c r="BK169" i="6"/>
  <c r="BL169" i="6"/>
  <c r="BK161" i="6"/>
  <c r="BL161" i="6"/>
  <c r="BK166" i="6"/>
  <c r="BL166" i="6"/>
  <c r="BK173" i="6"/>
  <c r="BL173" i="6"/>
  <c r="BK159" i="6"/>
  <c r="BL159" i="6"/>
  <c r="BK162" i="6"/>
  <c r="BL162" i="6"/>
  <c r="BK177" i="6"/>
  <c r="BL177" i="6"/>
  <c r="BK178" i="6"/>
  <c r="BL178" i="6"/>
  <c r="BK160" i="6"/>
  <c r="BL160" i="6"/>
  <c r="BK171" i="6"/>
  <c r="BL171" i="6"/>
  <c r="BK157" i="6"/>
  <c r="BL157" i="6"/>
  <c r="BK175" i="6"/>
  <c r="BL175" i="6"/>
  <c r="BK163" i="6"/>
  <c r="BL163" i="6"/>
  <c r="BK172" i="6"/>
  <c r="BL172" i="6"/>
  <c r="BK174" i="6"/>
  <c r="BL174" i="6"/>
  <c r="BK168" i="6"/>
  <c r="BL168" i="6"/>
  <c r="BK179" i="6"/>
  <c r="BL179" i="6"/>
  <c r="BK195" i="6"/>
  <c r="BL195" i="6"/>
  <c r="BK183" i="6"/>
  <c r="BL183" i="6"/>
  <c r="BK207" i="6"/>
  <c r="BL207" i="6"/>
  <c r="BK191" i="6"/>
  <c r="BL191" i="6"/>
  <c r="BK197" i="6"/>
  <c r="BL197" i="6"/>
  <c r="BK186" i="6"/>
  <c r="BL186" i="6"/>
  <c r="BK200" i="6"/>
  <c r="BL200" i="6"/>
  <c r="BK185" i="6"/>
  <c r="BL185" i="6"/>
  <c r="BK194" i="6"/>
  <c r="BL194" i="6"/>
  <c r="BK196" i="6"/>
  <c r="BL196" i="6"/>
  <c r="BK192" i="6"/>
  <c r="BL192" i="6"/>
  <c r="BK193" i="6"/>
  <c r="BL193" i="6"/>
  <c r="BK184" i="6"/>
  <c r="BL184" i="6"/>
  <c r="BK189" i="6"/>
  <c r="BL189" i="6"/>
  <c r="BK190" i="6"/>
  <c r="BL190" i="6"/>
  <c r="BK201" i="6"/>
  <c r="BL201" i="6"/>
  <c r="BK206" i="6"/>
  <c r="BL206" i="6"/>
  <c r="BK202" i="6"/>
  <c r="BL202" i="6"/>
  <c r="BK187" i="6"/>
  <c r="BL187" i="6"/>
  <c r="BK203" i="6"/>
  <c r="BL203" i="6"/>
  <c r="BK199" i="6"/>
  <c r="BL199" i="6"/>
  <c r="BK204" i="6"/>
  <c r="BL204" i="6"/>
  <c r="BK210" i="6"/>
  <c r="BL210" i="6"/>
  <c r="BK215" i="6"/>
  <c r="BL215" i="6"/>
  <c r="BK214" i="6"/>
  <c r="BL214" i="6"/>
  <c r="BK219" i="6"/>
  <c r="BL219" i="6"/>
  <c r="BK211" i="6"/>
  <c r="BL211" i="6"/>
  <c r="BK212" i="6"/>
  <c r="BL212" i="6"/>
  <c r="BK213" i="6"/>
  <c r="BL213" i="6"/>
  <c r="BK208" i="6"/>
  <c r="BL208" i="6"/>
  <c r="BK216" i="6"/>
  <c r="BL216" i="6"/>
  <c r="BK209" i="6"/>
  <c r="BL209" i="6"/>
  <c r="BM167" i="6"/>
  <c r="BI167" i="6"/>
  <c r="BD167" i="6"/>
  <c r="BE167" i="6"/>
  <c r="BD23" i="6"/>
  <c r="BE23" i="6"/>
  <c r="BD18" i="6"/>
  <c r="BE18" i="6"/>
  <c r="BD16" i="6"/>
  <c r="BE16" i="6"/>
  <c r="BD5" i="6"/>
  <c r="BE5" i="6"/>
  <c r="BD12" i="6"/>
  <c r="BE12" i="6"/>
  <c r="BD10" i="6"/>
  <c r="BE10" i="6"/>
  <c r="BD6" i="6"/>
  <c r="BE6" i="6"/>
  <c r="BD13" i="6"/>
  <c r="BE13" i="6"/>
  <c r="BD14" i="6"/>
  <c r="BE14" i="6"/>
  <c r="BD24" i="6"/>
  <c r="BE24" i="6"/>
  <c r="BD7" i="6"/>
  <c r="BE7" i="6"/>
  <c r="BD8" i="6"/>
  <c r="BE8" i="6"/>
  <c r="BD19" i="6"/>
  <c r="BE19" i="6"/>
  <c r="BD11" i="6"/>
  <c r="BE11" i="6"/>
  <c r="BD4" i="6"/>
  <c r="BE4" i="6"/>
  <c r="BD17" i="6"/>
  <c r="BE17" i="6"/>
  <c r="BD25" i="6"/>
  <c r="BE25" i="6"/>
  <c r="BD21" i="6"/>
  <c r="BE21" i="6"/>
  <c r="BD15" i="6"/>
  <c r="BE15" i="6"/>
  <c r="BD22" i="6"/>
  <c r="BE22" i="6"/>
  <c r="BD9" i="6"/>
  <c r="BE9" i="6"/>
  <c r="BD41" i="6"/>
  <c r="BE41" i="6"/>
  <c r="BD32" i="6"/>
  <c r="BE32" i="6"/>
  <c r="BD31" i="6"/>
  <c r="BE31" i="6"/>
  <c r="BD39" i="6"/>
  <c r="BE39" i="6"/>
  <c r="BD46" i="6"/>
  <c r="BE46" i="6"/>
  <c r="BD48" i="6"/>
  <c r="BE48" i="6"/>
  <c r="BD36" i="6"/>
  <c r="BE36" i="6"/>
  <c r="BD29" i="6"/>
  <c r="BE29" i="6"/>
  <c r="BD37" i="6"/>
  <c r="BE37" i="6"/>
  <c r="BD44" i="6"/>
  <c r="BE44" i="6"/>
  <c r="BD35" i="6"/>
  <c r="BE35" i="6"/>
  <c r="BD49" i="6"/>
  <c r="BE49" i="6"/>
  <c r="BD30" i="6"/>
  <c r="BE30" i="6"/>
  <c r="BD43" i="6"/>
  <c r="BE43" i="6"/>
  <c r="BD45" i="6"/>
  <c r="BE45" i="6"/>
  <c r="BD34" i="6"/>
  <c r="BE34" i="6"/>
  <c r="BD42" i="6"/>
  <c r="BE42" i="6"/>
  <c r="BD27" i="6"/>
  <c r="BE27" i="6"/>
  <c r="BD40" i="6"/>
  <c r="BE40" i="6"/>
  <c r="BD38" i="6"/>
  <c r="BE38" i="6"/>
  <c r="BD33" i="6"/>
  <c r="BE33" i="6"/>
  <c r="BD28" i="6"/>
  <c r="BE28" i="6"/>
  <c r="BD58" i="6"/>
  <c r="BE58" i="6"/>
  <c r="BD52" i="6"/>
  <c r="BE52" i="6"/>
  <c r="BD60" i="6"/>
  <c r="BE60" i="6"/>
  <c r="BD70" i="6"/>
  <c r="BE70" i="6"/>
  <c r="BD63" i="6"/>
  <c r="BE63" i="6"/>
  <c r="BD55" i="6"/>
  <c r="BE55" i="6"/>
  <c r="BD73" i="6"/>
  <c r="BE73" i="6"/>
  <c r="BD67" i="6"/>
  <c r="BE67" i="6"/>
  <c r="BD69" i="6"/>
  <c r="BE69" i="6"/>
  <c r="BD54" i="6"/>
  <c r="BE54" i="6"/>
  <c r="BD51" i="6"/>
  <c r="BE51" i="6"/>
  <c r="BD57" i="6"/>
  <c r="BE57" i="6"/>
  <c r="BD72" i="6"/>
  <c r="BE72" i="6"/>
  <c r="BD56" i="6"/>
  <c r="BE56" i="6"/>
  <c r="BD71" i="6"/>
  <c r="BE71" i="6"/>
  <c r="BD61" i="6"/>
  <c r="BE61" i="6"/>
  <c r="BD65" i="6"/>
  <c r="BE65" i="6"/>
  <c r="BD53" i="6"/>
  <c r="BE53" i="6"/>
  <c r="BD62" i="6"/>
  <c r="BE62" i="6"/>
  <c r="BD64" i="6"/>
  <c r="BE64" i="6"/>
  <c r="BD66" i="6"/>
  <c r="BE66" i="6"/>
  <c r="BD68" i="6"/>
  <c r="BE68" i="6"/>
  <c r="BD59" i="6"/>
  <c r="BE59" i="6"/>
  <c r="BD82" i="6"/>
  <c r="BE82" i="6"/>
  <c r="BD78" i="6"/>
  <c r="BE78" i="6"/>
  <c r="BD93" i="6"/>
  <c r="BE93" i="6"/>
  <c r="BD97" i="6"/>
  <c r="BE97" i="6"/>
  <c r="BD89" i="6"/>
  <c r="BE89" i="6"/>
  <c r="BD75" i="6"/>
  <c r="BE75" i="6"/>
  <c r="BD92" i="6"/>
  <c r="BE92" i="6"/>
  <c r="BD81" i="6"/>
  <c r="BE81" i="6"/>
  <c r="BD76" i="6"/>
  <c r="BE76" i="6"/>
  <c r="BD74" i="6"/>
  <c r="BE74" i="6"/>
  <c r="BD84" i="6"/>
  <c r="BE84" i="6"/>
  <c r="BD83" i="6"/>
  <c r="BE83" i="6"/>
  <c r="BD80" i="6"/>
  <c r="BE80" i="6"/>
  <c r="BD95" i="6"/>
  <c r="BE95" i="6"/>
  <c r="BD90" i="6"/>
  <c r="BE90" i="6"/>
  <c r="BD79" i="6"/>
  <c r="BE79" i="6"/>
  <c r="BD85" i="6"/>
  <c r="BE85" i="6"/>
  <c r="BD77" i="6"/>
  <c r="BE77" i="6"/>
  <c r="BD96" i="6"/>
  <c r="BE96" i="6"/>
  <c r="BD94" i="6"/>
  <c r="BE94" i="6"/>
  <c r="BD86" i="6"/>
  <c r="BE86" i="6"/>
  <c r="BD87" i="6"/>
  <c r="BE87" i="6"/>
  <c r="BD91" i="6"/>
  <c r="BE91" i="6"/>
  <c r="BD88" i="6"/>
  <c r="BE88" i="6"/>
  <c r="BD98" i="6"/>
  <c r="BE98" i="6"/>
  <c r="BD105" i="6"/>
  <c r="BE105" i="6"/>
  <c r="BD104" i="6"/>
  <c r="BE104" i="6"/>
  <c r="BD109" i="6"/>
  <c r="BE109" i="6"/>
  <c r="BD106" i="6"/>
  <c r="BE106" i="6"/>
  <c r="BD108" i="6"/>
  <c r="BE108" i="6"/>
  <c r="BD103" i="6"/>
  <c r="BE103" i="6"/>
  <c r="BD99" i="6"/>
  <c r="BE99" i="6"/>
  <c r="BD101" i="6"/>
  <c r="BE101" i="6"/>
  <c r="BD102" i="6"/>
  <c r="BE102" i="6"/>
  <c r="BD107" i="6"/>
  <c r="BE107" i="6"/>
  <c r="BD100" i="6"/>
  <c r="BE100" i="6"/>
  <c r="BD110" i="6"/>
  <c r="BE110" i="6"/>
  <c r="BD111" i="6"/>
  <c r="BE111" i="6"/>
  <c r="BD122" i="6"/>
  <c r="BE122" i="6"/>
  <c r="BD130" i="6"/>
  <c r="BE130" i="6"/>
  <c r="BD114" i="6"/>
  <c r="BE114" i="6"/>
  <c r="BD115" i="6"/>
  <c r="BE115" i="6"/>
  <c r="BD128" i="6"/>
  <c r="BE128" i="6"/>
  <c r="BD123" i="6"/>
  <c r="BE123" i="6"/>
  <c r="BD112" i="6"/>
  <c r="BE112" i="6"/>
  <c r="BD120" i="6"/>
  <c r="BE120" i="6"/>
  <c r="BD124" i="6"/>
  <c r="BE124" i="6"/>
  <c r="BD113" i="6"/>
  <c r="BE113" i="6"/>
  <c r="BD116" i="6"/>
  <c r="BE116" i="6"/>
  <c r="BD117" i="6"/>
  <c r="BE117" i="6"/>
  <c r="BD118" i="6"/>
  <c r="BE118" i="6"/>
  <c r="BD126" i="6"/>
  <c r="BE126" i="6"/>
  <c r="BD119" i="6"/>
  <c r="BE119" i="6"/>
  <c r="BD134" i="6"/>
  <c r="BE134" i="6"/>
  <c r="BD147" i="6"/>
  <c r="BE147" i="6"/>
  <c r="BD143" i="6"/>
  <c r="BE143" i="6"/>
  <c r="BD138" i="6"/>
  <c r="BE138" i="6"/>
  <c r="BD151" i="6"/>
  <c r="BE151" i="6"/>
  <c r="BD144" i="6"/>
  <c r="BE144" i="6"/>
  <c r="BD141" i="6"/>
  <c r="BE141" i="6"/>
  <c r="BD131" i="6"/>
  <c r="BE131" i="6"/>
  <c r="BD148" i="6"/>
  <c r="BE148" i="6"/>
  <c r="BD153" i="6"/>
  <c r="BE153" i="6"/>
  <c r="BD145" i="6"/>
  <c r="BE145" i="6"/>
  <c r="BD137" i="6"/>
  <c r="BE137" i="6"/>
  <c r="BD140" i="6"/>
  <c r="BE140" i="6"/>
  <c r="BD139" i="6"/>
  <c r="BE139" i="6"/>
  <c r="BD150" i="6"/>
  <c r="BE150" i="6"/>
  <c r="BD132" i="6"/>
  <c r="BE132" i="6"/>
  <c r="BD156" i="6"/>
  <c r="BE156" i="6"/>
  <c r="BD133" i="6"/>
  <c r="BE133" i="6"/>
  <c r="BD142" i="6"/>
  <c r="BE142" i="6"/>
  <c r="BD155" i="6"/>
  <c r="BE155" i="6"/>
  <c r="BD135" i="6"/>
  <c r="BE135" i="6"/>
  <c r="BD154" i="6"/>
  <c r="BE154" i="6"/>
  <c r="BD149" i="6"/>
  <c r="BE149" i="6"/>
  <c r="BD136" i="6"/>
  <c r="BE136" i="6"/>
  <c r="BD165" i="6"/>
  <c r="BE165" i="6"/>
  <c r="BD170" i="6"/>
  <c r="BE170" i="6"/>
  <c r="BD158" i="6"/>
  <c r="BE158" i="6"/>
  <c r="BD164" i="6"/>
  <c r="BE164" i="6"/>
  <c r="BD181" i="6"/>
  <c r="BE181" i="6"/>
  <c r="BD169" i="6"/>
  <c r="BE169" i="6"/>
  <c r="BD161" i="6"/>
  <c r="BE161" i="6"/>
  <c r="BD166" i="6"/>
  <c r="BE166" i="6"/>
  <c r="BD173" i="6"/>
  <c r="BE173" i="6"/>
  <c r="BD159" i="6"/>
  <c r="BE159" i="6"/>
  <c r="BD162" i="6"/>
  <c r="BE162" i="6"/>
  <c r="BD177" i="6"/>
  <c r="BE177" i="6"/>
  <c r="BD178" i="6"/>
  <c r="BE178" i="6"/>
  <c r="BD160" i="6"/>
  <c r="BE160" i="6"/>
  <c r="BD171" i="6"/>
  <c r="BE171" i="6"/>
  <c r="BD157" i="6"/>
  <c r="BE157" i="6"/>
  <c r="BD175" i="6"/>
  <c r="BE175" i="6"/>
  <c r="BD163" i="6"/>
  <c r="BE163" i="6"/>
  <c r="BD172" i="6"/>
  <c r="BE172" i="6"/>
  <c r="BD174" i="6"/>
  <c r="BE174" i="6"/>
  <c r="BD168" i="6"/>
  <c r="BE168" i="6"/>
  <c r="BD179" i="6"/>
  <c r="BE179" i="6"/>
  <c r="BD195" i="6"/>
  <c r="BE195" i="6"/>
  <c r="BD183" i="6"/>
  <c r="BE183" i="6"/>
  <c r="BD207" i="6"/>
  <c r="BE207" i="6"/>
  <c r="BD191" i="6"/>
  <c r="BE191" i="6"/>
  <c r="BD186" i="6"/>
  <c r="BE186" i="6"/>
  <c r="BD200" i="6"/>
  <c r="BE200" i="6"/>
  <c r="BD185" i="6"/>
  <c r="BE185" i="6"/>
  <c r="BD194" i="6"/>
  <c r="BE194" i="6"/>
  <c r="BD196" i="6"/>
  <c r="BE196" i="6"/>
  <c r="BD192" i="6"/>
  <c r="BE192" i="6"/>
  <c r="BD193" i="6"/>
  <c r="BE193" i="6"/>
  <c r="BD184" i="6"/>
  <c r="BE184" i="6"/>
  <c r="BD189" i="6"/>
  <c r="BE189" i="6"/>
  <c r="BD190" i="6"/>
  <c r="BE190" i="6"/>
  <c r="BD201" i="6"/>
  <c r="BE201" i="6"/>
  <c r="BD206" i="6"/>
  <c r="BE206" i="6"/>
  <c r="BD202" i="6"/>
  <c r="BE202" i="6"/>
  <c r="BD187" i="6"/>
  <c r="BE187" i="6"/>
  <c r="BD203" i="6"/>
  <c r="BE203" i="6"/>
  <c r="BD198" i="6"/>
  <c r="BE198" i="6"/>
  <c r="BD199" i="6"/>
  <c r="BE199" i="6"/>
  <c r="BD188" i="6"/>
  <c r="BE188" i="6"/>
  <c r="BD204" i="6"/>
  <c r="BE204" i="6"/>
  <c r="BD210" i="6"/>
  <c r="BE210" i="6"/>
  <c r="BD215" i="6"/>
  <c r="BE215" i="6"/>
  <c r="BD214" i="6"/>
  <c r="BE214" i="6"/>
  <c r="BD217" i="6"/>
  <c r="BE217" i="6"/>
  <c r="BD219" i="6"/>
  <c r="BE219" i="6"/>
  <c r="BD211" i="6"/>
  <c r="BE211" i="6"/>
  <c r="BD212" i="6"/>
  <c r="BE212" i="6"/>
  <c r="BD213" i="6"/>
  <c r="BE213" i="6"/>
  <c r="BD208" i="6"/>
  <c r="BE208" i="6"/>
  <c r="BD218" i="6"/>
  <c r="BE218" i="6"/>
  <c r="BD216" i="6"/>
  <c r="BE216" i="6"/>
  <c r="BD209" i="6"/>
  <c r="BE209" i="6"/>
  <c r="BF167" i="6"/>
  <c r="BB167" i="6"/>
  <c r="AW167" i="6"/>
  <c r="AX167" i="6"/>
  <c r="AW23" i="6"/>
  <c r="AX23" i="6"/>
  <c r="AW16" i="6"/>
  <c r="AX16" i="6"/>
  <c r="AW5" i="6"/>
  <c r="AX5" i="6"/>
  <c r="AW12" i="6"/>
  <c r="AX12" i="6"/>
  <c r="AW10" i="6"/>
  <c r="AX10" i="6"/>
  <c r="AW6" i="6"/>
  <c r="AX6" i="6"/>
  <c r="AW13" i="6"/>
  <c r="AX13" i="6"/>
  <c r="AW14" i="6"/>
  <c r="AX14" i="6"/>
  <c r="AW24" i="6"/>
  <c r="AX24" i="6"/>
  <c r="AW7" i="6"/>
  <c r="AX7" i="6"/>
  <c r="AW8" i="6"/>
  <c r="AX8" i="6"/>
  <c r="AW19" i="6"/>
  <c r="AX19" i="6"/>
  <c r="AW11" i="6"/>
  <c r="AX11" i="6"/>
  <c r="AW4" i="6"/>
  <c r="AX4" i="6"/>
  <c r="AW17" i="6"/>
  <c r="AX17" i="6"/>
  <c r="AW25" i="6"/>
  <c r="AX25" i="6"/>
  <c r="AW21" i="6"/>
  <c r="AX21" i="6"/>
  <c r="AW15" i="6"/>
  <c r="AX15" i="6"/>
  <c r="AW22" i="6"/>
  <c r="AX22" i="6"/>
  <c r="AW9" i="6"/>
  <c r="AX9" i="6"/>
  <c r="AW41" i="6"/>
  <c r="AX41" i="6"/>
  <c r="AW32" i="6"/>
  <c r="AX32" i="6"/>
  <c r="AW31" i="6"/>
  <c r="AX31" i="6"/>
  <c r="AW39" i="6"/>
  <c r="AX39" i="6"/>
  <c r="AW46" i="6"/>
  <c r="AX46" i="6"/>
  <c r="AW48" i="6"/>
  <c r="AX48" i="6"/>
  <c r="AW50" i="6"/>
  <c r="AX50" i="6"/>
  <c r="AW36" i="6"/>
  <c r="AX36" i="6"/>
  <c r="AW29" i="6"/>
  <c r="AX29" i="6"/>
  <c r="AW37" i="6"/>
  <c r="AX37" i="6"/>
  <c r="AW44" i="6"/>
  <c r="AX44" i="6"/>
  <c r="AW35" i="6"/>
  <c r="AX35" i="6"/>
  <c r="AW49" i="6"/>
  <c r="AX49" i="6"/>
  <c r="AW30" i="6"/>
  <c r="AX30" i="6"/>
  <c r="AW43" i="6"/>
  <c r="AX43" i="6"/>
  <c r="AW45" i="6"/>
  <c r="AX45" i="6"/>
  <c r="AW34" i="6"/>
  <c r="AX34" i="6"/>
  <c r="AW42" i="6"/>
  <c r="AX42" i="6"/>
  <c r="AW27" i="6"/>
  <c r="AX27" i="6"/>
  <c r="AW40" i="6"/>
  <c r="AX40" i="6"/>
  <c r="AW38" i="6"/>
  <c r="AX38" i="6"/>
  <c r="AW33" i="6"/>
  <c r="AX33" i="6"/>
  <c r="AW28" i="6"/>
  <c r="AX28" i="6"/>
  <c r="AW58" i="6"/>
  <c r="AX58" i="6"/>
  <c r="AW52" i="6"/>
  <c r="AX52" i="6"/>
  <c r="AW60" i="6"/>
  <c r="AX60" i="6"/>
  <c r="AW70" i="6"/>
  <c r="AX70" i="6"/>
  <c r="AW63" i="6"/>
  <c r="AX63" i="6"/>
  <c r="AW55" i="6"/>
  <c r="AX55" i="6"/>
  <c r="AW67" i="6"/>
  <c r="AX67" i="6"/>
  <c r="AW69" i="6"/>
  <c r="AX69" i="6"/>
  <c r="AW51" i="6"/>
  <c r="AX51" i="6"/>
  <c r="AW57" i="6"/>
  <c r="AX57" i="6"/>
  <c r="AW72" i="6"/>
  <c r="AX72" i="6"/>
  <c r="AW56" i="6"/>
  <c r="AX56" i="6"/>
  <c r="AW71" i="6"/>
  <c r="AX71" i="6"/>
  <c r="AW61" i="6"/>
  <c r="AX61" i="6"/>
  <c r="AW65" i="6"/>
  <c r="AX65" i="6"/>
  <c r="AW53" i="6"/>
  <c r="AX53" i="6"/>
  <c r="AW62" i="6"/>
  <c r="AX62" i="6"/>
  <c r="AW64" i="6"/>
  <c r="AX64" i="6"/>
  <c r="AW66" i="6"/>
  <c r="AX66" i="6"/>
  <c r="AW68" i="6"/>
  <c r="AX68" i="6"/>
  <c r="AW59" i="6"/>
  <c r="AX59" i="6"/>
  <c r="AW82" i="6"/>
  <c r="AX82" i="6"/>
  <c r="AW78" i="6"/>
  <c r="AX78" i="6"/>
  <c r="AW93" i="6"/>
  <c r="AX93" i="6"/>
  <c r="AW97" i="6"/>
  <c r="AX97" i="6"/>
  <c r="AW89" i="6"/>
  <c r="AX89" i="6"/>
  <c r="AW75" i="6"/>
  <c r="AX75" i="6"/>
  <c r="AW92" i="6"/>
  <c r="AX92" i="6"/>
  <c r="AW81" i="6"/>
  <c r="AX81" i="6"/>
  <c r="AW76" i="6"/>
  <c r="AX76" i="6"/>
  <c r="AW74" i="6"/>
  <c r="AX74" i="6"/>
  <c r="AW84" i="6"/>
  <c r="AX84" i="6"/>
  <c r="AW83" i="6"/>
  <c r="AX83" i="6"/>
  <c r="AW80" i="6"/>
  <c r="AX80" i="6"/>
  <c r="AW95" i="6"/>
  <c r="AX95" i="6"/>
  <c r="AW90" i="6"/>
  <c r="AX90" i="6"/>
  <c r="AW79" i="6"/>
  <c r="AX79" i="6"/>
  <c r="AW85" i="6"/>
  <c r="AX85" i="6"/>
  <c r="AW77" i="6"/>
  <c r="AX77" i="6"/>
  <c r="AW96" i="6"/>
  <c r="AX96" i="6"/>
  <c r="AW94" i="6"/>
  <c r="AX94" i="6"/>
  <c r="AW86" i="6"/>
  <c r="AX86" i="6"/>
  <c r="AW87" i="6"/>
  <c r="AX87" i="6"/>
  <c r="AW91" i="6"/>
  <c r="AX91" i="6"/>
  <c r="AW88" i="6"/>
  <c r="AX88" i="6"/>
  <c r="AW98" i="6"/>
  <c r="AX98" i="6"/>
  <c r="AW105" i="6"/>
  <c r="AX105" i="6"/>
  <c r="AW104" i="6"/>
  <c r="AX104" i="6"/>
  <c r="AW109" i="6"/>
  <c r="AX109" i="6"/>
  <c r="AW106" i="6"/>
  <c r="AX106" i="6"/>
  <c r="AW108" i="6"/>
  <c r="AX108" i="6"/>
  <c r="AW103" i="6"/>
  <c r="AX103" i="6"/>
  <c r="AW99" i="6"/>
  <c r="AX99" i="6"/>
  <c r="AW101" i="6"/>
  <c r="AX101" i="6"/>
  <c r="AW102" i="6"/>
  <c r="AX102" i="6"/>
  <c r="AW107" i="6"/>
  <c r="AX107" i="6"/>
  <c r="AW100" i="6"/>
  <c r="AX100" i="6"/>
  <c r="AW111" i="6"/>
  <c r="AX111" i="6"/>
  <c r="AW122" i="6"/>
  <c r="AX122" i="6"/>
  <c r="AW130" i="6"/>
  <c r="AX130" i="6"/>
  <c r="AW114" i="6"/>
  <c r="AX114" i="6"/>
  <c r="AW115" i="6"/>
  <c r="AX115" i="6"/>
  <c r="AW127" i="6"/>
  <c r="AX127" i="6"/>
  <c r="AW128" i="6"/>
  <c r="AX128" i="6"/>
  <c r="AW123" i="6"/>
  <c r="AX123" i="6"/>
  <c r="AW112" i="6"/>
  <c r="AX112" i="6"/>
  <c r="AW120" i="6"/>
  <c r="AX120" i="6"/>
  <c r="AW124" i="6"/>
  <c r="AX124" i="6"/>
  <c r="AW113" i="6"/>
  <c r="AX113" i="6"/>
  <c r="AW116" i="6"/>
  <c r="AX116" i="6"/>
  <c r="AW117" i="6"/>
  <c r="AX117" i="6"/>
  <c r="AW118" i="6"/>
  <c r="AX118" i="6"/>
  <c r="AW126" i="6"/>
  <c r="AX126" i="6"/>
  <c r="AW119" i="6"/>
  <c r="AX119" i="6"/>
  <c r="AW125" i="6"/>
  <c r="AX125" i="6"/>
  <c r="AW134" i="6"/>
  <c r="AX134" i="6"/>
  <c r="AW147" i="6"/>
  <c r="AX147" i="6"/>
  <c r="AW143" i="6"/>
  <c r="AX143" i="6"/>
  <c r="AW138" i="6"/>
  <c r="AX138" i="6"/>
  <c r="AW151" i="6"/>
  <c r="AX151" i="6"/>
  <c r="AW144" i="6"/>
  <c r="AX144" i="6"/>
  <c r="AW141" i="6"/>
  <c r="AX141" i="6"/>
  <c r="AW131" i="6"/>
  <c r="AX131" i="6"/>
  <c r="AW148" i="6"/>
  <c r="AX148" i="6"/>
  <c r="AW153" i="6"/>
  <c r="AX153" i="6"/>
  <c r="AW146" i="6"/>
  <c r="AX146" i="6"/>
  <c r="AW145" i="6"/>
  <c r="AX145" i="6"/>
  <c r="AW137" i="6"/>
  <c r="AX137" i="6"/>
  <c r="AW140" i="6"/>
  <c r="AX140" i="6"/>
  <c r="AW139" i="6"/>
  <c r="AX139" i="6"/>
  <c r="AW150" i="6"/>
  <c r="AX150" i="6"/>
  <c r="AW132" i="6"/>
  <c r="AX132" i="6"/>
  <c r="AW156" i="6"/>
  <c r="AX156" i="6"/>
  <c r="AW133" i="6"/>
  <c r="AX133" i="6"/>
  <c r="AW155" i="6"/>
  <c r="AX155" i="6"/>
  <c r="AW135" i="6"/>
  <c r="AX135" i="6"/>
  <c r="AW154" i="6"/>
  <c r="AX154" i="6"/>
  <c r="AW149" i="6"/>
  <c r="AX149" i="6"/>
  <c r="AW136" i="6"/>
  <c r="AX136" i="6"/>
  <c r="AW165" i="6"/>
  <c r="AX165" i="6"/>
  <c r="AW170" i="6"/>
  <c r="AX170" i="6"/>
  <c r="AW158" i="6"/>
  <c r="AX158" i="6"/>
  <c r="AW164" i="6"/>
  <c r="AX164" i="6"/>
  <c r="AW169" i="6"/>
  <c r="AX169" i="6"/>
  <c r="AW161" i="6"/>
  <c r="AX161" i="6"/>
  <c r="AW166" i="6"/>
  <c r="AX166" i="6"/>
  <c r="AW173" i="6"/>
  <c r="AX173" i="6"/>
  <c r="AW159" i="6"/>
  <c r="AX159" i="6"/>
  <c r="AW162" i="6"/>
  <c r="AX162" i="6"/>
  <c r="AW177" i="6"/>
  <c r="AX177" i="6"/>
  <c r="AW178" i="6"/>
  <c r="AX178" i="6"/>
  <c r="AW160" i="6"/>
  <c r="AX160" i="6"/>
  <c r="AW171" i="6"/>
  <c r="AX171" i="6"/>
  <c r="AW157" i="6"/>
  <c r="AX157" i="6"/>
  <c r="AW175" i="6"/>
  <c r="AX175" i="6"/>
  <c r="AW163" i="6"/>
  <c r="AX163" i="6"/>
  <c r="AW172" i="6"/>
  <c r="AX172" i="6"/>
  <c r="AW174" i="6"/>
  <c r="AX174" i="6"/>
  <c r="AW168" i="6"/>
  <c r="AX168" i="6"/>
  <c r="AW179" i="6"/>
  <c r="AX179" i="6"/>
  <c r="AW195" i="6"/>
  <c r="AX195" i="6"/>
  <c r="AW183" i="6"/>
  <c r="AX183" i="6"/>
  <c r="AW207" i="6"/>
  <c r="AX207" i="6"/>
  <c r="AW191" i="6"/>
  <c r="AX191" i="6"/>
  <c r="AW197" i="6"/>
  <c r="AX197" i="6"/>
  <c r="AW200" i="6"/>
  <c r="AX200" i="6"/>
  <c r="AW185" i="6"/>
  <c r="AX185" i="6"/>
  <c r="AW194" i="6"/>
  <c r="AX194" i="6"/>
  <c r="AW196" i="6"/>
  <c r="AX196" i="6"/>
  <c r="AW192" i="6"/>
  <c r="AX192" i="6"/>
  <c r="AW193" i="6"/>
  <c r="AX193" i="6"/>
  <c r="AW184" i="6"/>
  <c r="AX184" i="6"/>
  <c r="AW189" i="6"/>
  <c r="AX189" i="6"/>
  <c r="AW190" i="6"/>
  <c r="AX190" i="6"/>
  <c r="AW202" i="6"/>
  <c r="AX202" i="6"/>
  <c r="AW187" i="6"/>
  <c r="AX187" i="6"/>
  <c r="AW203" i="6"/>
  <c r="AX203" i="6"/>
  <c r="AW199" i="6"/>
  <c r="AX199" i="6"/>
  <c r="AW188" i="6"/>
  <c r="AX188" i="6"/>
  <c r="AW204" i="6"/>
  <c r="AX204" i="6"/>
  <c r="AW210" i="6"/>
  <c r="AX210" i="6"/>
  <c r="AW215" i="6"/>
  <c r="AX215" i="6"/>
  <c r="AW214" i="6"/>
  <c r="AX214" i="6"/>
  <c r="AW217" i="6"/>
  <c r="AX217" i="6"/>
  <c r="AW219" i="6"/>
  <c r="AX219" i="6"/>
  <c r="AW211" i="6"/>
  <c r="AX211" i="6"/>
  <c r="AW212" i="6"/>
  <c r="AX212" i="6"/>
  <c r="AW213" i="6"/>
  <c r="AX213" i="6"/>
  <c r="AW208" i="6"/>
  <c r="AX208" i="6"/>
  <c r="AW218" i="6"/>
  <c r="AX218" i="6"/>
  <c r="AW216" i="6"/>
  <c r="AX216" i="6"/>
  <c r="AW209" i="6"/>
  <c r="AX209" i="6"/>
  <c r="AY167" i="6"/>
  <c r="AU167" i="6"/>
  <c r="AP167" i="6"/>
  <c r="AQ167" i="6"/>
  <c r="AP23" i="6"/>
  <c r="AQ23" i="6"/>
  <c r="AP26" i="6"/>
  <c r="AQ26" i="6"/>
  <c r="AP18" i="6"/>
  <c r="AQ18" i="6"/>
  <c r="AP16" i="6"/>
  <c r="AQ16" i="6"/>
  <c r="AP5" i="6"/>
  <c r="AQ5" i="6"/>
  <c r="AP12" i="6"/>
  <c r="AQ12" i="6"/>
  <c r="AP10" i="6"/>
  <c r="AQ10" i="6"/>
  <c r="AP6" i="6"/>
  <c r="AQ6" i="6"/>
  <c r="AP13" i="6"/>
  <c r="AQ13" i="6"/>
  <c r="AP14" i="6"/>
  <c r="AQ14" i="6"/>
  <c r="AP24" i="6"/>
  <c r="AQ24" i="6"/>
  <c r="AP7" i="6"/>
  <c r="AQ7" i="6"/>
  <c r="AP8" i="6"/>
  <c r="AQ8" i="6"/>
  <c r="AP19" i="6"/>
  <c r="AQ19" i="6"/>
  <c r="AP11" i="6"/>
  <c r="AQ11" i="6"/>
  <c r="AP4" i="6"/>
  <c r="AQ4" i="6"/>
  <c r="AP17" i="6"/>
  <c r="AQ17" i="6"/>
  <c r="AP25" i="6"/>
  <c r="AQ25" i="6"/>
  <c r="AP21" i="6"/>
  <c r="AQ21" i="6"/>
  <c r="AP15" i="6"/>
  <c r="AQ15" i="6"/>
  <c r="AP22" i="6"/>
  <c r="AQ22" i="6"/>
  <c r="AP9" i="6"/>
  <c r="AQ9" i="6"/>
  <c r="AP32" i="6"/>
  <c r="AQ32" i="6"/>
  <c r="AP31" i="6"/>
  <c r="AQ31" i="6"/>
  <c r="AP39" i="6"/>
  <c r="AQ39" i="6"/>
  <c r="AP46" i="6"/>
  <c r="AQ46" i="6"/>
  <c r="AP48" i="6"/>
  <c r="AQ48" i="6"/>
  <c r="AP47" i="6"/>
  <c r="AQ47" i="6"/>
  <c r="AP50" i="6"/>
  <c r="AQ50" i="6"/>
  <c r="AP36" i="6"/>
  <c r="AQ36" i="6"/>
  <c r="AP29" i="6"/>
  <c r="AQ29" i="6"/>
  <c r="AP37" i="6"/>
  <c r="AQ37" i="6"/>
  <c r="AP44" i="6"/>
  <c r="AQ44" i="6"/>
  <c r="AP35" i="6"/>
  <c r="AQ35" i="6"/>
  <c r="AP49" i="6"/>
  <c r="AQ49" i="6"/>
  <c r="AP30" i="6"/>
  <c r="AQ30" i="6"/>
  <c r="AP43" i="6"/>
  <c r="AQ43" i="6"/>
  <c r="AP34" i="6"/>
  <c r="AQ34" i="6"/>
  <c r="AP42" i="6"/>
  <c r="AQ42" i="6"/>
  <c r="AP27" i="6"/>
  <c r="AQ27" i="6"/>
  <c r="AP40" i="6"/>
  <c r="AQ40" i="6"/>
  <c r="AP38" i="6"/>
  <c r="AQ38" i="6"/>
  <c r="AP33" i="6"/>
  <c r="AQ33" i="6"/>
  <c r="AP28" i="6"/>
  <c r="AQ28" i="6"/>
  <c r="AP58" i="6"/>
  <c r="AQ58" i="6"/>
  <c r="AP52" i="6"/>
  <c r="AQ52" i="6"/>
  <c r="AP60" i="6"/>
  <c r="AQ60" i="6"/>
  <c r="AP63" i="6"/>
  <c r="AQ63" i="6"/>
  <c r="AP55" i="6"/>
  <c r="AQ55" i="6"/>
  <c r="AP67" i="6"/>
  <c r="AQ67" i="6"/>
  <c r="AP69" i="6"/>
  <c r="AQ69" i="6"/>
  <c r="AP51" i="6"/>
  <c r="AQ51" i="6"/>
  <c r="AP57" i="6"/>
  <c r="AQ57" i="6"/>
  <c r="AP72" i="6"/>
  <c r="AQ72" i="6"/>
  <c r="AP56" i="6"/>
  <c r="AQ56" i="6"/>
  <c r="AP71" i="6"/>
  <c r="AQ71" i="6"/>
  <c r="AP61" i="6"/>
  <c r="AQ61" i="6"/>
  <c r="AP65" i="6"/>
  <c r="AQ65" i="6"/>
  <c r="AP53" i="6"/>
  <c r="AQ53" i="6"/>
  <c r="AP62" i="6"/>
  <c r="AQ62" i="6"/>
  <c r="AP64" i="6"/>
  <c r="AQ64" i="6"/>
  <c r="AP66" i="6"/>
  <c r="AQ66" i="6"/>
  <c r="AP68" i="6"/>
  <c r="AQ68" i="6"/>
  <c r="AP59" i="6"/>
  <c r="AQ59" i="6"/>
  <c r="AP82" i="6"/>
  <c r="AQ82" i="6"/>
  <c r="AP78" i="6"/>
  <c r="AQ78" i="6"/>
  <c r="AP93" i="6"/>
  <c r="AQ93" i="6"/>
  <c r="AP97" i="6"/>
  <c r="AQ97" i="6"/>
  <c r="AP89" i="6"/>
  <c r="AQ89" i="6"/>
  <c r="AP75" i="6"/>
  <c r="AQ75" i="6"/>
  <c r="AP92" i="6"/>
  <c r="AQ92" i="6"/>
  <c r="AP81" i="6"/>
  <c r="AQ81" i="6"/>
  <c r="AP76" i="6"/>
  <c r="AQ76" i="6"/>
  <c r="AP74" i="6"/>
  <c r="AQ74" i="6"/>
  <c r="AP84" i="6"/>
  <c r="AQ84" i="6"/>
  <c r="AP83" i="6"/>
  <c r="AQ83" i="6"/>
  <c r="AP80" i="6"/>
  <c r="AQ80" i="6"/>
  <c r="AP95" i="6"/>
  <c r="AQ95" i="6"/>
  <c r="AP90" i="6"/>
  <c r="AQ90" i="6"/>
  <c r="AP79" i="6"/>
  <c r="AQ79" i="6"/>
  <c r="AP85" i="6"/>
  <c r="AQ85" i="6"/>
  <c r="AP77" i="6"/>
  <c r="AQ77" i="6"/>
  <c r="AP96" i="6"/>
  <c r="AQ96" i="6"/>
  <c r="AP94" i="6"/>
  <c r="AQ94" i="6"/>
  <c r="AP86" i="6"/>
  <c r="AQ86" i="6"/>
  <c r="AP87" i="6"/>
  <c r="AQ87" i="6"/>
  <c r="AP91" i="6"/>
  <c r="AQ91" i="6"/>
  <c r="AP88" i="6"/>
  <c r="AQ88" i="6"/>
  <c r="AP105" i="6"/>
  <c r="AQ105" i="6"/>
  <c r="AP104" i="6"/>
  <c r="AQ104" i="6"/>
  <c r="AP106" i="6"/>
  <c r="AQ106" i="6"/>
  <c r="AP108" i="6"/>
  <c r="AQ108" i="6"/>
  <c r="AP103" i="6"/>
  <c r="AQ103" i="6"/>
  <c r="AP99" i="6"/>
  <c r="AQ99" i="6"/>
  <c r="AP101" i="6"/>
  <c r="AQ101" i="6"/>
  <c r="AP102" i="6"/>
  <c r="AQ102" i="6"/>
  <c r="AP107" i="6"/>
  <c r="AQ107" i="6"/>
  <c r="AP100" i="6"/>
  <c r="AQ100" i="6"/>
  <c r="AP110" i="6"/>
  <c r="AQ110" i="6"/>
  <c r="AP111" i="6"/>
  <c r="AQ111" i="6"/>
  <c r="AP122" i="6"/>
  <c r="AQ122" i="6"/>
  <c r="AP130" i="6"/>
  <c r="AQ130" i="6"/>
  <c r="AP114" i="6"/>
  <c r="AQ114" i="6"/>
  <c r="AP115" i="6"/>
  <c r="AQ115" i="6"/>
  <c r="AP127" i="6"/>
  <c r="AQ127" i="6"/>
  <c r="AP128" i="6"/>
  <c r="AQ128" i="6"/>
  <c r="AP123" i="6"/>
  <c r="AQ123" i="6"/>
  <c r="AP112" i="6"/>
  <c r="AQ112" i="6"/>
  <c r="AP120" i="6"/>
  <c r="AQ120" i="6"/>
  <c r="AP124" i="6"/>
  <c r="AQ124" i="6"/>
  <c r="AP113" i="6"/>
  <c r="AQ113" i="6"/>
  <c r="AP116" i="6"/>
  <c r="AQ116" i="6"/>
  <c r="AP117" i="6"/>
  <c r="AQ117" i="6"/>
  <c r="AP121" i="6"/>
  <c r="AQ121" i="6"/>
  <c r="AP118" i="6"/>
  <c r="AQ118" i="6"/>
  <c r="AP129" i="6"/>
  <c r="AQ129" i="6"/>
  <c r="AP126" i="6"/>
  <c r="AQ126" i="6"/>
  <c r="AP119" i="6"/>
  <c r="AQ119" i="6"/>
  <c r="AP134" i="6"/>
  <c r="AQ134" i="6"/>
  <c r="AP143" i="6"/>
  <c r="AQ143" i="6"/>
  <c r="AP138" i="6"/>
  <c r="AQ138" i="6"/>
  <c r="AP151" i="6"/>
  <c r="AQ151" i="6"/>
  <c r="AP144" i="6"/>
  <c r="AQ144" i="6"/>
  <c r="AP141" i="6"/>
  <c r="AQ141" i="6"/>
  <c r="AP131" i="6"/>
  <c r="AQ131" i="6"/>
  <c r="AP148" i="6"/>
  <c r="AQ148" i="6"/>
  <c r="AP145" i="6"/>
  <c r="AQ145" i="6"/>
  <c r="AP137" i="6"/>
  <c r="AQ137" i="6"/>
  <c r="AP140" i="6"/>
  <c r="AQ140" i="6"/>
  <c r="AP139" i="6"/>
  <c r="AQ139" i="6"/>
  <c r="AP150" i="6"/>
  <c r="AQ150" i="6"/>
  <c r="AP132" i="6"/>
  <c r="AQ132" i="6"/>
  <c r="AP156" i="6"/>
  <c r="AQ156" i="6"/>
  <c r="AP133" i="6"/>
  <c r="AQ133" i="6"/>
  <c r="AP155" i="6"/>
  <c r="AQ155" i="6"/>
  <c r="AP135" i="6"/>
  <c r="AQ135" i="6"/>
  <c r="AP136" i="6"/>
  <c r="AQ136" i="6"/>
  <c r="AP165" i="6"/>
  <c r="AQ165" i="6"/>
  <c r="AP170" i="6"/>
  <c r="AQ170" i="6"/>
  <c r="AP158" i="6"/>
  <c r="AQ158" i="6"/>
  <c r="AP164" i="6"/>
  <c r="AQ164" i="6"/>
  <c r="AP181" i="6"/>
  <c r="AQ181" i="6"/>
  <c r="AP169" i="6"/>
  <c r="AQ169" i="6"/>
  <c r="AP161" i="6"/>
  <c r="AQ161" i="6"/>
  <c r="AP166" i="6"/>
  <c r="AQ166" i="6"/>
  <c r="AP173" i="6"/>
  <c r="AQ173" i="6"/>
  <c r="AP159" i="6"/>
  <c r="AQ159" i="6"/>
  <c r="AP162" i="6"/>
  <c r="AQ162" i="6"/>
  <c r="AP177" i="6"/>
  <c r="AQ177" i="6"/>
  <c r="AP178" i="6"/>
  <c r="AQ178" i="6"/>
  <c r="AP160" i="6"/>
  <c r="AQ160" i="6"/>
  <c r="AP171" i="6"/>
  <c r="AQ171" i="6"/>
  <c r="AP157" i="6"/>
  <c r="AQ157" i="6"/>
  <c r="AP175" i="6"/>
  <c r="AQ175" i="6"/>
  <c r="AP163" i="6"/>
  <c r="AQ163" i="6"/>
  <c r="AP172" i="6"/>
  <c r="AQ172" i="6"/>
  <c r="AP174" i="6"/>
  <c r="AQ174" i="6"/>
  <c r="AP168" i="6"/>
  <c r="AQ168" i="6"/>
  <c r="AP179" i="6"/>
  <c r="AQ179" i="6"/>
  <c r="AP195" i="6"/>
  <c r="AQ195" i="6"/>
  <c r="AP183" i="6"/>
  <c r="AQ183" i="6"/>
  <c r="AP191" i="6"/>
  <c r="AQ191" i="6"/>
  <c r="AP197" i="6"/>
  <c r="AQ197" i="6"/>
  <c r="AP186" i="6"/>
  <c r="AQ186" i="6"/>
  <c r="AP200" i="6"/>
  <c r="AQ200" i="6"/>
  <c r="AP185" i="6"/>
  <c r="AQ185" i="6"/>
  <c r="AP194" i="6"/>
  <c r="AQ194" i="6"/>
  <c r="AP196" i="6"/>
  <c r="AQ196" i="6"/>
  <c r="AP192" i="6"/>
  <c r="AQ192" i="6"/>
  <c r="AP193" i="6"/>
  <c r="AQ193" i="6"/>
  <c r="AP184" i="6"/>
  <c r="AQ184" i="6"/>
  <c r="AP189" i="6"/>
  <c r="AQ189" i="6"/>
  <c r="AP190" i="6"/>
  <c r="AQ190" i="6"/>
  <c r="AP201" i="6"/>
  <c r="AQ201" i="6"/>
  <c r="AP206" i="6"/>
  <c r="AQ206" i="6"/>
  <c r="AP202" i="6"/>
  <c r="AQ202" i="6"/>
  <c r="AP187" i="6"/>
  <c r="AQ187" i="6"/>
  <c r="AP203" i="6"/>
  <c r="AQ203" i="6"/>
  <c r="AP199" i="6"/>
  <c r="AQ199" i="6"/>
  <c r="AP188" i="6"/>
  <c r="AQ188" i="6"/>
  <c r="AP204" i="6"/>
  <c r="AQ204" i="6"/>
  <c r="AP210" i="6"/>
  <c r="AQ210" i="6"/>
  <c r="AP215" i="6"/>
  <c r="AQ215" i="6"/>
  <c r="AP214" i="6"/>
  <c r="AQ214" i="6"/>
  <c r="AP219" i="6"/>
  <c r="AQ219" i="6"/>
  <c r="AP211" i="6"/>
  <c r="AQ211" i="6"/>
  <c r="AP212" i="6"/>
  <c r="AQ212" i="6"/>
  <c r="AP213" i="6"/>
  <c r="AQ213" i="6"/>
  <c r="AP208" i="6"/>
  <c r="AQ208" i="6"/>
  <c r="AP218" i="6"/>
  <c r="AQ218" i="6"/>
  <c r="AP216" i="6"/>
  <c r="AQ216" i="6"/>
  <c r="AP209" i="6"/>
  <c r="AQ209" i="6"/>
  <c r="AR167" i="6"/>
  <c r="AN167" i="6"/>
  <c r="AI167" i="6"/>
  <c r="AJ167" i="6"/>
  <c r="AI23" i="6"/>
  <c r="AJ23" i="6"/>
  <c r="AI18" i="6"/>
  <c r="AJ18" i="6"/>
  <c r="AI16" i="6"/>
  <c r="AJ16" i="6"/>
  <c r="AI5" i="6"/>
  <c r="AJ5" i="6"/>
  <c r="AI12" i="6"/>
  <c r="AJ12" i="6"/>
  <c r="AI10" i="6"/>
  <c r="AJ10" i="6"/>
  <c r="AI6" i="6"/>
  <c r="AJ6" i="6"/>
  <c r="AI13" i="6"/>
  <c r="AJ13" i="6"/>
  <c r="AI14" i="6"/>
  <c r="AJ14" i="6"/>
  <c r="AI24" i="6"/>
  <c r="AJ24" i="6"/>
  <c r="AI7" i="6"/>
  <c r="AJ7" i="6"/>
  <c r="AI8" i="6"/>
  <c r="AJ8" i="6"/>
  <c r="AI19" i="6"/>
  <c r="AJ19" i="6"/>
  <c r="AI11" i="6"/>
  <c r="AJ11" i="6"/>
  <c r="AI4" i="6"/>
  <c r="AJ4" i="6"/>
  <c r="AI17" i="6"/>
  <c r="AJ17" i="6"/>
  <c r="AI25" i="6"/>
  <c r="AJ25" i="6"/>
  <c r="AI21" i="6"/>
  <c r="AJ21" i="6"/>
  <c r="AI15" i="6"/>
  <c r="AJ15" i="6"/>
  <c r="AI22" i="6"/>
  <c r="AJ22" i="6"/>
  <c r="AI9" i="6"/>
  <c r="AJ9" i="6"/>
  <c r="AI41" i="6"/>
  <c r="AJ41" i="6"/>
  <c r="AI32" i="6"/>
  <c r="AJ32" i="6"/>
  <c r="AI31" i="6"/>
  <c r="AJ31" i="6"/>
  <c r="AI39" i="6"/>
  <c r="AJ39" i="6"/>
  <c r="AI46" i="6"/>
  <c r="AJ46" i="6"/>
  <c r="AI48" i="6"/>
  <c r="AJ48" i="6"/>
  <c r="AI36" i="6"/>
  <c r="AJ36" i="6"/>
  <c r="AI29" i="6"/>
  <c r="AJ29" i="6"/>
  <c r="AI37" i="6"/>
  <c r="AJ37" i="6"/>
  <c r="AI44" i="6"/>
  <c r="AJ44" i="6"/>
  <c r="AI35" i="6"/>
  <c r="AJ35" i="6"/>
  <c r="AI49" i="6"/>
  <c r="AJ49" i="6"/>
  <c r="AI30" i="6"/>
  <c r="AJ30" i="6"/>
  <c r="AI43" i="6"/>
  <c r="AJ43" i="6"/>
  <c r="AI45" i="6"/>
  <c r="AJ45" i="6"/>
  <c r="AI34" i="6"/>
  <c r="AJ34" i="6"/>
  <c r="AI42" i="6"/>
  <c r="AJ42" i="6"/>
  <c r="AI27" i="6"/>
  <c r="AJ27" i="6"/>
  <c r="AI40" i="6"/>
  <c r="AJ40" i="6"/>
  <c r="AI38" i="6"/>
  <c r="AJ38" i="6"/>
  <c r="AI33" i="6"/>
  <c r="AJ33" i="6"/>
  <c r="AI28" i="6"/>
  <c r="AJ28" i="6"/>
  <c r="AI58" i="6"/>
  <c r="AJ58" i="6"/>
  <c r="AI52" i="6"/>
  <c r="AJ52" i="6"/>
  <c r="AI60" i="6"/>
  <c r="AJ60" i="6"/>
  <c r="AI70" i="6"/>
  <c r="AJ70" i="6"/>
  <c r="AI63" i="6"/>
  <c r="AJ63" i="6"/>
  <c r="AI55" i="6"/>
  <c r="AJ55" i="6"/>
  <c r="AI67" i="6"/>
  <c r="AJ67" i="6"/>
  <c r="AI69" i="6"/>
  <c r="AJ69" i="6"/>
  <c r="AI54" i="6"/>
  <c r="AJ54" i="6"/>
  <c r="AI51" i="6"/>
  <c r="AJ51" i="6"/>
  <c r="AI57" i="6"/>
  <c r="AJ57" i="6"/>
  <c r="AI72" i="6"/>
  <c r="AJ72" i="6"/>
  <c r="AI56" i="6"/>
  <c r="AJ56" i="6"/>
  <c r="AI71" i="6"/>
  <c r="AJ71" i="6"/>
  <c r="AI61" i="6"/>
  <c r="AJ61" i="6"/>
  <c r="AI65" i="6"/>
  <c r="AJ65" i="6"/>
  <c r="AI53" i="6"/>
  <c r="AJ53" i="6"/>
  <c r="AI62" i="6"/>
  <c r="AJ62" i="6"/>
  <c r="AI64" i="6"/>
  <c r="AJ64" i="6"/>
  <c r="AI66" i="6"/>
  <c r="AJ66" i="6"/>
  <c r="AI68" i="6"/>
  <c r="AJ68" i="6"/>
  <c r="AI59" i="6"/>
  <c r="AJ59" i="6"/>
  <c r="AI82" i="6"/>
  <c r="AJ82" i="6"/>
  <c r="AI78" i="6"/>
  <c r="AJ78" i="6"/>
  <c r="AI93" i="6"/>
  <c r="AJ93" i="6"/>
  <c r="AI97" i="6"/>
  <c r="AJ97" i="6"/>
  <c r="AI89" i="6"/>
  <c r="AJ89" i="6"/>
  <c r="AI75" i="6"/>
  <c r="AJ75" i="6"/>
  <c r="AI92" i="6"/>
  <c r="AJ92" i="6"/>
  <c r="AI81" i="6"/>
  <c r="AJ81" i="6"/>
  <c r="AI76" i="6"/>
  <c r="AJ76" i="6"/>
  <c r="AI74" i="6"/>
  <c r="AJ74" i="6"/>
  <c r="AI84" i="6"/>
  <c r="AJ84" i="6"/>
  <c r="AI83" i="6"/>
  <c r="AJ83" i="6"/>
  <c r="AI80" i="6"/>
  <c r="AJ80" i="6"/>
  <c r="AI95" i="6"/>
  <c r="AJ95" i="6"/>
  <c r="AI90" i="6"/>
  <c r="AJ90" i="6"/>
  <c r="AI79" i="6"/>
  <c r="AJ79" i="6"/>
  <c r="AI85" i="6"/>
  <c r="AJ85" i="6"/>
  <c r="AI77" i="6"/>
  <c r="AJ77" i="6"/>
  <c r="AI96" i="6"/>
  <c r="AJ96" i="6"/>
  <c r="AI94" i="6"/>
  <c r="AJ94" i="6"/>
  <c r="AI86" i="6"/>
  <c r="AJ86" i="6"/>
  <c r="AI87" i="6"/>
  <c r="AJ87" i="6"/>
  <c r="AI91" i="6"/>
  <c r="AJ91" i="6"/>
  <c r="AI88" i="6"/>
  <c r="AJ88" i="6"/>
  <c r="AI98" i="6"/>
  <c r="AJ98" i="6"/>
  <c r="AI105" i="6"/>
  <c r="AJ105" i="6"/>
  <c r="AI104" i="6"/>
  <c r="AJ104" i="6"/>
  <c r="AI109" i="6"/>
  <c r="AJ109" i="6"/>
  <c r="AI106" i="6"/>
  <c r="AJ106" i="6"/>
  <c r="AI108" i="6"/>
  <c r="AJ108" i="6"/>
  <c r="AI103" i="6"/>
  <c r="AJ103" i="6"/>
  <c r="AI99" i="6"/>
  <c r="AJ99" i="6"/>
  <c r="AI101" i="6"/>
  <c r="AJ101" i="6"/>
  <c r="AI102" i="6"/>
  <c r="AJ102" i="6"/>
  <c r="AI107" i="6"/>
  <c r="AJ107" i="6"/>
  <c r="AI100" i="6"/>
  <c r="AJ100" i="6"/>
  <c r="AI110" i="6"/>
  <c r="AJ110" i="6"/>
  <c r="AI111" i="6"/>
  <c r="AJ111" i="6"/>
  <c r="AI122" i="6"/>
  <c r="AJ122" i="6"/>
  <c r="AI130" i="6"/>
  <c r="AJ130" i="6"/>
  <c r="AI114" i="6"/>
  <c r="AJ114" i="6"/>
  <c r="AI115" i="6"/>
  <c r="AJ115" i="6"/>
  <c r="AI128" i="6"/>
  <c r="AJ128" i="6"/>
  <c r="AI123" i="6"/>
  <c r="AJ123" i="6"/>
  <c r="AI112" i="6"/>
  <c r="AJ112" i="6"/>
  <c r="AI120" i="6"/>
  <c r="AJ120" i="6"/>
  <c r="AI124" i="6"/>
  <c r="AJ124" i="6"/>
  <c r="AI113" i="6"/>
  <c r="AJ113" i="6"/>
  <c r="AI116" i="6"/>
  <c r="AJ116" i="6"/>
  <c r="AI117" i="6"/>
  <c r="AJ117" i="6"/>
  <c r="AI118" i="6"/>
  <c r="AJ118" i="6"/>
  <c r="AI126" i="6"/>
  <c r="AJ126" i="6"/>
  <c r="AI119" i="6"/>
  <c r="AJ119" i="6"/>
  <c r="AI134" i="6"/>
  <c r="AJ134" i="6"/>
  <c r="AI147" i="6"/>
  <c r="AJ147" i="6"/>
  <c r="AI143" i="6"/>
  <c r="AJ143" i="6"/>
  <c r="AI138" i="6"/>
  <c r="AJ138" i="6"/>
  <c r="AI151" i="6"/>
  <c r="AJ151" i="6"/>
  <c r="AI144" i="6"/>
  <c r="AJ144" i="6"/>
  <c r="AI141" i="6"/>
  <c r="AJ141" i="6"/>
  <c r="AI131" i="6"/>
  <c r="AJ131" i="6"/>
  <c r="AI148" i="6"/>
  <c r="AJ148" i="6"/>
  <c r="AI153" i="6"/>
  <c r="AJ153" i="6"/>
  <c r="AI146" i="6"/>
  <c r="AJ146" i="6"/>
  <c r="AI145" i="6"/>
  <c r="AJ145" i="6"/>
  <c r="AI137" i="6"/>
  <c r="AJ137" i="6"/>
  <c r="AI140" i="6"/>
  <c r="AJ140" i="6"/>
  <c r="AI139" i="6"/>
  <c r="AJ139" i="6"/>
  <c r="AI150" i="6"/>
  <c r="AJ150" i="6"/>
  <c r="AI132" i="6"/>
  <c r="AJ132" i="6"/>
  <c r="AI133" i="6"/>
  <c r="AJ133" i="6"/>
  <c r="AI142" i="6"/>
  <c r="AJ142" i="6"/>
  <c r="AI155" i="6"/>
  <c r="AJ155" i="6"/>
  <c r="AI135" i="6"/>
  <c r="AJ135" i="6"/>
  <c r="AI154" i="6"/>
  <c r="AJ154" i="6"/>
  <c r="AI149" i="6"/>
  <c r="AJ149" i="6"/>
  <c r="AI136" i="6"/>
  <c r="AJ136" i="6"/>
  <c r="AI165" i="6"/>
  <c r="AJ165" i="6"/>
  <c r="AI170" i="6"/>
  <c r="AJ170" i="6"/>
  <c r="AI158" i="6"/>
  <c r="AJ158" i="6"/>
  <c r="AI164" i="6"/>
  <c r="AJ164" i="6"/>
  <c r="AI169" i="6"/>
  <c r="AJ169" i="6"/>
  <c r="AI161" i="6"/>
  <c r="AJ161" i="6"/>
  <c r="AI166" i="6"/>
  <c r="AJ166" i="6"/>
  <c r="AI173" i="6"/>
  <c r="AJ173" i="6"/>
  <c r="AI159" i="6"/>
  <c r="AJ159" i="6"/>
  <c r="AI162" i="6"/>
  <c r="AJ162" i="6"/>
  <c r="AI177" i="6"/>
  <c r="AJ177" i="6"/>
  <c r="AI178" i="6"/>
  <c r="AJ178" i="6"/>
  <c r="AI160" i="6"/>
  <c r="AJ160" i="6"/>
  <c r="AI171" i="6"/>
  <c r="AJ171" i="6"/>
  <c r="AI157" i="6"/>
  <c r="AJ157" i="6"/>
  <c r="AI175" i="6"/>
  <c r="AJ175" i="6"/>
  <c r="AI163" i="6"/>
  <c r="AJ163" i="6"/>
  <c r="AI172" i="6"/>
  <c r="AJ172" i="6"/>
  <c r="AI174" i="6"/>
  <c r="AJ174" i="6"/>
  <c r="AI168" i="6"/>
  <c r="AJ168" i="6"/>
  <c r="AI179" i="6"/>
  <c r="AJ179" i="6"/>
  <c r="AI195" i="6"/>
  <c r="AJ195" i="6"/>
  <c r="AI183" i="6"/>
  <c r="AJ183" i="6"/>
  <c r="AI207" i="6"/>
  <c r="AJ207" i="6"/>
  <c r="AI191" i="6"/>
  <c r="AJ191" i="6"/>
  <c r="AI186" i="6"/>
  <c r="AJ186" i="6"/>
  <c r="AI200" i="6"/>
  <c r="AJ200" i="6"/>
  <c r="AI185" i="6"/>
  <c r="AJ185" i="6"/>
  <c r="AI194" i="6"/>
  <c r="AJ194" i="6"/>
  <c r="AI196" i="6"/>
  <c r="AJ196" i="6"/>
  <c r="AI192" i="6"/>
  <c r="AJ192" i="6"/>
  <c r="AI193" i="6"/>
  <c r="AJ193" i="6"/>
  <c r="AI184" i="6"/>
  <c r="AJ184" i="6"/>
  <c r="AI189" i="6"/>
  <c r="AJ189" i="6"/>
  <c r="AI190" i="6"/>
  <c r="AJ190" i="6"/>
  <c r="AI201" i="6"/>
  <c r="AJ201" i="6"/>
  <c r="AI206" i="6"/>
  <c r="AJ206" i="6"/>
  <c r="AI202" i="6"/>
  <c r="AJ202" i="6"/>
  <c r="AI187" i="6"/>
  <c r="AJ187" i="6"/>
  <c r="AI203" i="6"/>
  <c r="AJ203" i="6"/>
  <c r="AI198" i="6"/>
  <c r="AJ198" i="6"/>
  <c r="AI199" i="6"/>
  <c r="AJ199" i="6"/>
  <c r="AI188" i="6"/>
  <c r="AJ188" i="6"/>
  <c r="AI204" i="6"/>
  <c r="AJ204" i="6"/>
  <c r="AI210" i="6"/>
  <c r="AJ210" i="6"/>
  <c r="AI215" i="6"/>
  <c r="AJ215" i="6"/>
  <c r="AI214" i="6"/>
  <c r="AJ214" i="6"/>
  <c r="AI217" i="6"/>
  <c r="AJ217" i="6"/>
  <c r="AI219" i="6"/>
  <c r="AJ219" i="6"/>
  <c r="AI211" i="6"/>
  <c r="AJ211" i="6"/>
  <c r="AI212" i="6"/>
  <c r="AJ212" i="6"/>
  <c r="AI213" i="6"/>
  <c r="AJ213" i="6"/>
  <c r="AI208" i="6"/>
  <c r="AJ208" i="6"/>
  <c r="AI218" i="6"/>
  <c r="AJ218" i="6"/>
  <c r="AI216" i="6"/>
  <c r="AJ216" i="6"/>
  <c r="AI209" i="6"/>
  <c r="AJ209" i="6"/>
  <c r="AK167" i="6"/>
  <c r="AG167" i="6"/>
  <c r="AC167" i="6"/>
  <c r="AC23" i="6"/>
  <c r="AC18" i="6"/>
  <c r="AC16" i="6"/>
  <c r="AC5" i="6"/>
  <c r="AC12" i="6"/>
  <c r="AC10" i="6"/>
  <c r="AC6" i="6"/>
  <c r="AC13" i="6"/>
  <c r="AC14" i="6"/>
  <c r="AC24" i="6"/>
  <c r="AC7" i="6"/>
  <c r="AC8" i="6"/>
  <c r="AC19" i="6"/>
  <c r="AC11" i="6"/>
  <c r="AC4" i="6"/>
  <c r="AC17" i="6"/>
  <c r="AC25" i="6"/>
  <c r="AC21" i="6"/>
  <c r="AC15" i="6"/>
  <c r="AC22" i="6"/>
  <c r="AC9" i="6"/>
  <c r="AC41" i="6"/>
  <c r="AC32" i="6"/>
  <c r="AC31" i="6"/>
  <c r="AC39" i="6"/>
  <c r="AC46" i="6"/>
  <c r="AC48" i="6"/>
  <c r="AC50" i="6"/>
  <c r="AC36" i="6"/>
  <c r="AC29" i="6"/>
  <c r="AC37" i="6"/>
  <c r="AC35" i="6"/>
  <c r="AC49" i="6"/>
  <c r="AC30" i="6"/>
  <c r="AC43" i="6"/>
  <c r="AC45" i="6"/>
  <c r="AC34" i="6"/>
  <c r="AC42" i="6"/>
  <c r="AC27" i="6"/>
  <c r="AC40" i="6"/>
  <c r="AC38" i="6"/>
  <c r="AC33" i="6"/>
  <c r="AC28" i="6"/>
  <c r="AC58" i="6"/>
  <c r="AC52" i="6"/>
  <c r="AC60" i="6"/>
  <c r="AC70" i="6"/>
  <c r="AC55" i="6"/>
  <c r="AC67" i="6"/>
  <c r="AC69" i="6"/>
  <c r="AC51" i="6"/>
  <c r="AC57" i="6"/>
  <c r="AC72" i="6"/>
  <c r="AC56" i="6"/>
  <c r="AC71" i="6"/>
  <c r="AC61" i="6"/>
  <c r="AC65" i="6"/>
  <c r="AC53" i="6"/>
  <c r="AC62" i="6"/>
  <c r="AC64" i="6"/>
  <c r="AC66" i="6"/>
  <c r="AC68" i="6"/>
  <c r="AC59" i="6"/>
  <c r="AA82" i="6"/>
  <c r="AC82" i="6"/>
  <c r="AA78" i="6"/>
  <c r="AC78" i="6"/>
  <c r="AA93" i="6"/>
  <c r="AC93" i="6"/>
  <c r="AA97" i="6"/>
  <c r="AC97" i="6"/>
  <c r="AA89" i="6"/>
  <c r="AC89" i="6"/>
  <c r="AA75" i="6"/>
  <c r="AC75" i="6"/>
  <c r="AA92" i="6"/>
  <c r="AC92" i="6"/>
  <c r="AA81" i="6"/>
  <c r="AC81" i="6"/>
  <c r="AA76" i="6"/>
  <c r="AC76" i="6"/>
  <c r="AA74" i="6"/>
  <c r="AC74" i="6"/>
  <c r="AA84" i="6"/>
  <c r="AC84" i="6"/>
  <c r="AA83" i="6"/>
  <c r="AC83" i="6"/>
  <c r="AA80" i="6"/>
  <c r="AC80" i="6"/>
  <c r="AA95" i="6"/>
  <c r="AC95" i="6"/>
  <c r="AA90" i="6"/>
  <c r="AC90" i="6"/>
  <c r="AA79" i="6"/>
  <c r="AC79" i="6"/>
  <c r="AA85" i="6"/>
  <c r="AC85" i="6"/>
  <c r="AA77" i="6"/>
  <c r="AC77" i="6"/>
  <c r="AA96" i="6"/>
  <c r="AC96" i="6"/>
  <c r="AA94" i="6"/>
  <c r="AC94" i="6"/>
  <c r="AA86" i="6"/>
  <c r="AC86" i="6"/>
  <c r="AA87" i="6"/>
  <c r="AC87" i="6"/>
  <c r="AA91" i="6"/>
  <c r="AC91" i="6"/>
  <c r="AA88" i="6"/>
  <c r="AC88" i="6"/>
  <c r="AA98" i="6"/>
  <c r="AC98" i="6"/>
  <c r="AA105" i="6"/>
  <c r="AC105" i="6"/>
  <c r="AA104" i="6"/>
  <c r="AC104" i="6"/>
  <c r="AA109" i="6"/>
  <c r="AC109" i="6"/>
  <c r="AA106" i="6"/>
  <c r="AC106" i="6"/>
  <c r="AA108" i="6"/>
  <c r="AC108" i="6"/>
  <c r="AA103" i="6"/>
  <c r="AC103" i="6"/>
  <c r="AA99" i="6"/>
  <c r="AC99" i="6"/>
  <c r="AA101" i="6"/>
  <c r="AC101" i="6"/>
  <c r="AA102" i="6"/>
  <c r="AC102" i="6"/>
  <c r="AA107" i="6"/>
  <c r="AC107" i="6"/>
  <c r="AA100" i="6"/>
  <c r="AC100" i="6"/>
  <c r="AA110" i="6"/>
  <c r="AC110" i="6"/>
  <c r="AA111" i="6"/>
  <c r="AC111" i="6"/>
  <c r="AC122" i="6"/>
  <c r="AC130" i="6"/>
  <c r="AC114" i="6"/>
  <c r="AC115" i="6"/>
  <c r="AC127" i="6"/>
  <c r="AC128" i="6"/>
  <c r="AC123" i="6"/>
  <c r="AC112" i="6"/>
  <c r="AC120" i="6"/>
  <c r="AC124" i="6"/>
  <c r="AC113" i="6"/>
  <c r="AC116" i="6"/>
  <c r="AC117" i="6"/>
  <c r="AC118" i="6"/>
  <c r="AC126" i="6"/>
  <c r="AC119" i="6"/>
  <c r="AC125" i="6"/>
  <c r="AC134" i="6"/>
  <c r="AC147" i="6"/>
  <c r="AC143" i="6"/>
  <c r="AC138" i="6"/>
  <c r="AC151" i="6"/>
  <c r="AC144" i="6"/>
  <c r="AC141" i="6"/>
  <c r="AC131" i="6"/>
  <c r="AC148" i="6"/>
  <c r="AC153" i="6"/>
  <c r="AC145" i="6"/>
  <c r="AC137" i="6"/>
  <c r="AC140" i="6"/>
  <c r="AC139" i="6"/>
  <c r="AC150" i="6"/>
  <c r="AC132" i="6"/>
  <c r="AC133" i="6"/>
  <c r="AC142" i="6"/>
  <c r="AC155" i="6"/>
  <c r="AC135" i="6"/>
  <c r="AC149" i="6"/>
  <c r="AC136" i="6"/>
  <c r="AC165" i="6"/>
  <c r="AC170" i="6"/>
  <c r="AC158" i="6"/>
  <c r="AC164" i="6"/>
  <c r="AC181" i="6"/>
  <c r="AC169" i="6"/>
  <c r="AC161" i="6"/>
  <c r="AC166" i="6"/>
  <c r="AC173" i="6"/>
  <c r="AC159" i="6"/>
  <c r="AC162" i="6"/>
  <c r="AC177" i="6"/>
  <c r="AC178" i="6"/>
  <c r="AC160" i="6"/>
  <c r="AC171" i="6"/>
  <c r="AC157" i="6"/>
  <c r="AC175" i="6"/>
  <c r="AC163" i="6"/>
  <c r="AC172" i="6"/>
  <c r="AC174" i="6"/>
  <c r="AC168" i="6"/>
  <c r="AC179" i="6"/>
  <c r="AA195" i="6"/>
  <c r="AC195" i="6"/>
  <c r="AA183" i="6"/>
  <c r="AC183" i="6"/>
  <c r="AA207" i="6"/>
  <c r="AC207" i="6"/>
  <c r="AA191" i="6"/>
  <c r="AC191" i="6"/>
  <c r="AA186" i="6"/>
  <c r="AC186" i="6"/>
  <c r="AA200" i="6"/>
  <c r="AC200" i="6"/>
  <c r="AA185" i="6"/>
  <c r="AC185" i="6"/>
  <c r="AA194" i="6"/>
  <c r="AC194" i="6"/>
  <c r="AA196" i="6"/>
  <c r="AC196" i="6"/>
  <c r="AA192" i="6"/>
  <c r="AC192" i="6"/>
  <c r="AA193" i="6"/>
  <c r="AC193" i="6"/>
  <c r="AA184" i="6"/>
  <c r="AC184" i="6"/>
  <c r="AA189" i="6"/>
  <c r="AC189" i="6"/>
  <c r="AA190" i="6"/>
  <c r="AC190" i="6"/>
  <c r="AA201" i="6"/>
  <c r="AC201" i="6"/>
  <c r="AA206" i="6"/>
  <c r="AC206" i="6"/>
  <c r="AA202" i="6"/>
  <c r="AC202" i="6"/>
  <c r="AA187" i="6"/>
  <c r="AC187" i="6"/>
  <c r="AA203" i="6"/>
  <c r="AC203" i="6"/>
  <c r="AA198" i="6"/>
  <c r="AC198" i="6"/>
  <c r="AA199" i="6"/>
  <c r="AC199" i="6"/>
  <c r="AA188" i="6"/>
  <c r="AC188" i="6"/>
  <c r="AA204" i="6"/>
  <c r="AC204" i="6"/>
  <c r="AA210" i="6"/>
  <c r="AC210" i="6"/>
  <c r="AA215" i="6"/>
  <c r="AC215" i="6"/>
  <c r="AA214" i="6"/>
  <c r="AC214" i="6"/>
  <c r="AA219" i="6"/>
  <c r="AC219" i="6"/>
  <c r="AA211" i="6"/>
  <c r="AC211" i="6"/>
  <c r="AA212" i="6"/>
  <c r="AC212" i="6"/>
  <c r="AA213" i="6"/>
  <c r="AC213" i="6"/>
  <c r="AA208" i="6"/>
  <c r="AC208" i="6"/>
  <c r="AA218" i="6"/>
  <c r="AC218" i="6"/>
  <c r="AA216" i="6"/>
  <c r="AC216" i="6"/>
  <c r="AA209" i="6"/>
  <c r="AC209" i="6"/>
  <c r="AD167" i="6"/>
  <c r="Z167" i="6"/>
  <c r="V23" i="6"/>
  <c r="V18" i="6"/>
  <c r="V16" i="6"/>
  <c r="V5" i="6"/>
  <c r="V12" i="6"/>
  <c r="V10" i="6"/>
  <c r="V6" i="6"/>
  <c r="V20" i="6"/>
  <c r="V13" i="6"/>
  <c r="V14" i="6"/>
  <c r="V24" i="6"/>
  <c r="V7" i="6"/>
  <c r="V8" i="6"/>
  <c r="V19" i="6"/>
  <c r="V11" i="6"/>
  <c r="V4" i="6"/>
  <c r="V17" i="6"/>
  <c r="V25" i="6"/>
  <c r="V21" i="6"/>
  <c r="V15" i="6"/>
  <c r="V22" i="6"/>
  <c r="V9" i="6"/>
  <c r="V41" i="6"/>
  <c r="V32" i="6"/>
  <c r="V31" i="6"/>
  <c r="V39" i="6"/>
  <c r="V47" i="6"/>
  <c r="V36" i="6"/>
  <c r="V29" i="6"/>
  <c r="V37" i="6"/>
  <c r="V44" i="6"/>
  <c r="V35" i="6"/>
  <c r="V49" i="6"/>
  <c r="V30" i="6"/>
  <c r="V43" i="6"/>
  <c r="V45" i="6"/>
  <c r="V34" i="6"/>
  <c r="V42" i="6"/>
  <c r="V27" i="6"/>
  <c r="V40" i="6"/>
  <c r="V38" i="6"/>
  <c r="V33" i="6"/>
  <c r="V28" i="6"/>
  <c r="V58" i="6"/>
  <c r="V52" i="6"/>
  <c r="V60" i="6"/>
  <c r="V70" i="6"/>
  <c r="V63" i="6"/>
  <c r="V55" i="6"/>
  <c r="V67" i="6"/>
  <c r="V69" i="6"/>
  <c r="V54" i="6"/>
  <c r="V51" i="6"/>
  <c r="V57" i="6"/>
  <c r="V72" i="6"/>
  <c r="V56" i="6"/>
  <c r="V71" i="6"/>
  <c r="V61" i="6"/>
  <c r="V65" i="6"/>
  <c r="V53" i="6"/>
  <c r="V62" i="6"/>
  <c r="V64" i="6"/>
  <c r="V66" i="6"/>
  <c r="V68" i="6"/>
  <c r="V59" i="6"/>
  <c r="V82" i="6"/>
  <c r="V78" i="6"/>
  <c r="V93" i="6"/>
  <c r="V97" i="6"/>
  <c r="V89" i="6"/>
  <c r="V75" i="6"/>
  <c r="V92" i="6"/>
  <c r="V81" i="6"/>
  <c r="V76" i="6"/>
  <c r="V74" i="6"/>
  <c r="V84" i="6"/>
  <c r="V83" i="6"/>
  <c r="V80" i="6"/>
  <c r="V95" i="6"/>
  <c r="V90" i="6"/>
  <c r="V79" i="6"/>
  <c r="V85" i="6"/>
  <c r="V77" i="6"/>
  <c r="V96" i="6"/>
  <c r="V94" i="6"/>
  <c r="V86" i="6"/>
  <c r="V87" i="6"/>
  <c r="V91" i="6"/>
  <c r="V88" i="6"/>
  <c r="V98" i="6"/>
  <c r="V105" i="6"/>
  <c r="V104" i="6"/>
  <c r="V106" i="6"/>
  <c r="V108" i="6"/>
  <c r="V103" i="6"/>
  <c r="V99" i="6"/>
  <c r="V101" i="6"/>
  <c r="V107" i="6"/>
  <c r="V100" i="6"/>
  <c r="V110" i="6"/>
  <c r="V111" i="6"/>
  <c r="V122" i="6"/>
  <c r="V130" i="6"/>
  <c r="V114" i="6"/>
  <c r="V115" i="6"/>
  <c r="V127" i="6"/>
  <c r="V128" i="6"/>
  <c r="V123" i="6"/>
  <c r="V112" i="6"/>
  <c r="V120" i="6"/>
  <c r="V124" i="6"/>
  <c r="V113" i="6"/>
  <c r="V116" i="6"/>
  <c r="V117" i="6"/>
  <c r="V121" i="6"/>
  <c r="V118" i="6"/>
  <c r="V129" i="6"/>
  <c r="V126" i="6"/>
  <c r="V119" i="6"/>
  <c r="V125" i="6"/>
  <c r="V134" i="6"/>
  <c r="V143" i="6"/>
  <c r="V138" i="6"/>
  <c r="V151" i="6"/>
  <c r="V144" i="6"/>
  <c r="V141" i="6"/>
  <c r="V131" i="6"/>
  <c r="V145" i="6"/>
  <c r="V137" i="6"/>
  <c r="V140" i="6"/>
  <c r="V152" i="6"/>
  <c r="V139" i="6"/>
  <c r="V150" i="6"/>
  <c r="V132" i="6"/>
  <c r="V133" i="6"/>
  <c r="V142" i="6"/>
  <c r="V155" i="6"/>
  <c r="V135" i="6"/>
  <c r="V154" i="6"/>
  <c r="V136" i="6"/>
  <c r="V165" i="6"/>
  <c r="V170" i="6"/>
  <c r="V158" i="6"/>
  <c r="V164" i="6"/>
  <c r="V169" i="6"/>
  <c r="V161" i="6"/>
  <c r="V166" i="6"/>
  <c r="V173" i="6"/>
  <c r="V159" i="6"/>
  <c r="V162" i="6"/>
  <c r="V160" i="6"/>
  <c r="V171" i="6"/>
  <c r="V157" i="6"/>
  <c r="V175" i="6"/>
  <c r="V163" i="6"/>
  <c r="V172" i="6"/>
  <c r="V174" i="6"/>
  <c r="V168" i="6"/>
  <c r="V179" i="6"/>
  <c r="V183" i="6"/>
  <c r="V191" i="6"/>
  <c r="V197" i="6"/>
  <c r="V186" i="6"/>
  <c r="V200" i="6"/>
  <c r="V185" i="6"/>
  <c r="V192" i="6"/>
  <c r="V193" i="6"/>
  <c r="V184" i="6"/>
  <c r="V189" i="6"/>
  <c r="V190" i="6"/>
  <c r="V201" i="6"/>
  <c r="V206" i="6"/>
  <c r="V202" i="6"/>
  <c r="V187" i="6"/>
  <c r="V198" i="6"/>
  <c r="V199" i="6"/>
  <c r="V188" i="6"/>
  <c r="V204" i="6"/>
  <c r="V215" i="6"/>
  <c r="V214" i="6"/>
  <c r="V217" i="6"/>
  <c r="V219" i="6"/>
  <c r="V211" i="6"/>
  <c r="V212" i="6"/>
  <c r="V213" i="6"/>
  <c r="V208" i="6"/>
  <c r="V218" i="6"/>
  <c r="V209" i="6"/>
  <c r="W167" i="6"/>
  <c r="T167" i="6"/>
  <c r="N167" i="6"/>
  <c r="P167" i="6"/>
  <c r="P23" i="6"/>
  <c r="P18" i="6"/>
  <c r="P16" i="6"/>
  <c r="P5" i="6"/>
  <c r="P12" i="6"/>
  <c r="P10" i="6"/>
  <c r="P6" i="6"/>
  <c r="P20" i="6"/>
  <c r="P13" i="6"/>
  <c r="P14" i="6"/>
  <c r="P24" i="6"/>
  <c r="P7" i="6"/>
  <c r="P8" i="6"/>
  <c r="P19" i="6"/>
  <c r="P11" i="6"/>
  <c r="P4" i="6"/>
  <c r="P17" i="6"/>
  <c r="P21" i="6"/>
  <c r="P15" i="6"/>
  <c r="P22" i="6"/>
  <c r="P9" i="6"/>
  <c r="P41" i="6"/>
  <c r="P32" i="6"/>
  <c r="P31" i="6"/>
  <c r="P39" i="6"/>
  <c r="P46" i="6"/>
  <c r="P48" i="6"/>
  <c r="P50" i="6"/>
  <c r="P36" i="6"/>
  <c r="P29" i="6"/>
  <c r="P37" i="6"/>
  <c r="P44" i="6"/>
  <c r="P35" i="6"/>
  <c r="P49" i="6"/>
  <c r="P30" i="6"/>
  <c r="P43" i="6"/>
  <c r="P45" i="6"/>
  <c r="P34" i="6"/>
  <c r="P42" i="6"/>
  <c r="P27" i="6"/>
  <c r="P40" i="6"/>
  <c r="P38" i="6"/>
  <c r="P33" i="6"/>
  <c r="P28" i="6"/>
  <c r="N58" i="6"/>
  <c r="P58" i="6"/>
  <c r="N52" i="6"/>
  <c r="P52" i="6"/>
  <c r="N70" i="6"/>
  <c r="P70" i="6"/>
  <c r="N63" i="6"/>
  <c r="P63" i="6"/>
  <c r="N55" i="6"/>
  <c r="P55" i="6"/>
  <c r="N67" i="6"/>
  <c r="P67" i="6"/>
  <c r="N69" i="6"/>
  <c r="P69" i="6"/>
  <c r="N51" i="6"/>
  <c r="P51" i="6"/>
  <c r="N57" i="6"/>
  <c r="P57" i="6"/>
  <c r="N72" i="6"/>
  <c r="P72" i="6"/>
  <c r="N56" i="6"/>
  <c r="P56" i="6"/>
  <c r="N71" i="6"/>
  <c r="P71" i="6"/>
  <c r="N61" i="6"/>
  <c r="P61" i="6"/>
  <c r="N65" i="6"/>
  <c r="P65" i="6"/>
  <c r="N53" i="6"/>
  <c r="P53" i="6"/>
  <c r="N62" i="6"/>
  <c r="P62" i="6"/>
  <c r="N64" i="6"/>
  <c r="P64" i="6"/>
  <c r="N66" i="6"/>
  <c r="P66" i="6"/>
  <c r="N68" i="6"/>
  <c r="P68" i="6"/>
  <c r="N59" i="6"/>
  <c r="P59" i="6"/>
  <c r="N82" i="6"/>
  <c r="P82" i="6"/>
  <c r="N78" i="6"/>
  <c r="P78" i="6"/>
  <c r="N93" i="6"/>
  <c r="P93" i="6"/>
  <c r="N97" i="6"/>
  <c r="P97" i="6"/>
  <c r="N89" i="6"/>
  <c r="P89" i="6"/>
  <c r="N75" i="6"/>
  <c r="P75" i="6"/>
  <c r="N92" i="6"/>
  <c r="P92" i="6"/>
  <c r="N81" i="6"/>
  <c r="P81" i="6"/>
  <c r="N76" i="6"/>
  <c r="P76" i="6"/>
  <c r="N74" i="6"/>
  <c r="P74" i="6"/>
  <c r="N84" i="6"/>
  <c r="P84" i="6"/>
  <c r="N83" i="6"/>
  <c r="P83" i="6"/>
  <c r="N80" i="6"/>
  <c r="P80" i="6"/>
  <c r="N95" i="6"/>
  <c r="P95" i="6"/>
  <c r="N90" i="6"/>
  <c r="P90" i="6"/>
  <c r="N79" i="6"/>
  <c r="P79" i="6"/>
  <c r="N85" i="6"/>
  <c r="P85" i="6"/>
  <c r="N77" i="6"/>
  <c r="P77" i="6"/>
  <c r="N96" i="6"/>
  <c r="P96" i="6"/>
  <c r="N94" i="6"/>
  <c r="P94" i="6"/>
  <c r="N86" i="6"/>
  <c r="P86" i="6"/>
  <c r="N87" i="6"/>
  <c r="P87" i="6"/>
  <c r="N91" i="6"/>
  <c r="P91" i="6"/>
  <c r="N88" i="6"/>
  <c r="P88" i="6"/>
  <c r="N98" i="6"/>
  <c r="P98" i="6"/>
  <c r="N105" i="6"/>
  <c r="P105" i="6"/>
  <c r="N104" i="6"/>
  <c r="P104" i="6"/>
  <c r="N109" i="6"/>
  <c r="P109" i="6"/>
  <c r="N106" i="6"/>
  <c r="P106" i="6"/>
  <c r="N108" i="6"/>
  <c r="P108" i="6"/>
  <c r="N103" i="6"/>
  <c r="P103" i="6"/>
  <c r="N99" i="6"/>
  <c r="P99" i="6"/>
  <c r="N101" i="6"/>
  <c r="P101" i="6"/>
  <c r="N102" i="6"/>
  <c r="P102" i="6"/>
  <c r="N107" i="6"/>
  <c r="P107" i="6"/>
  <c r="N100" i="6"/>
  <c r="P100" i="6"/>
  <c r="N110" i="6"/>
  <c r="P110" i="6"/>
  <c r="N111" i="6"/>
  <c r="P111" i="6"/>
  <c r="P122" i="6"/>
  <c r="P130" i="6"/>
  <c r="P114" i="6"/>
  <c r="P115" i="6"/>
  <c r="P127" i="6"/>
  <c r="P128" i="6"/>
  <c r="P123" i="6"/>
  <c r="P112" i="6"/>
  <c r="P120" i="6"/>
  <c r="P124" i="6"/>
  <c r="P113" i="6"/>
  <c r="P116" i="6"/>
  <c r="P117" i="6"/>
  <c r="P118" i="6"/>
  <c r="P126" i="6"/>
  <c r="P119" i="6"/>
  <c r="P125" i="6"/>
  <c r="P134" i="6"/>
  <c r="P147" i="6"/>
  <c r="P143" i="6"/>
  <c r="P138" i="6"/>
  <c r="P151" i="6"/>
  <c r="P144" i="6"/>
  <c r="P141" i="6"/>
  <c r="P131" i="6"/>
  <c r="P148" i="6"/>
  <c r="P153" i="6"/>
  <c r="P145" i="6"/>
  <c r="P137" i="6"/>
  <c r="P140" i="6"/>
  <c r="P139" i="6"/>
  <c r="P150" i="6"/>
  <c r="P132" i="6"/>
  <c r="P156" i="6"/>
  <c r="P133" i="6"/>
  <c r="P142" i="6"/>
  <c r="P155" i="6"/>
  <c r="P135" i="6"/>
  <c r="P154" i="6"/>
  <c r="P149" i="6"/>
  <c r="P136" i="6"/>
  <c r="N165" i="6"/>
  <c r="P165" i="6"/>
  <c r="N170" i="6"/>
  <c r="P170" i="6"/>
  <c r="N158" i="6"/>
  <c r="P158" i="6"/>
  <c r="N164" i="6"/>
  <c r="P164" i="6"/>
  <c r="N181" i="6"/>
  <c r="P181" i="6"/>
  <c r="N169" i="6"/>
  <c r="P169" i="6"/>
  <c r="N161" i="6"/>
  <c r="P161" i="6"/>
  <c r="N166" i="6"/>
  <c r="P166" i="6"/>
  <c r="N173" i="6"/>
  <c r="P173" i="6"/>
  <c r="N159" i="6"/>
  <c r="P159" i="6"/>
  <c r="N162" i="6"/>
  <c r="P162" i="6"/>
  <c r="N177" i="6"/>
  <c r="P177" i="6"/>
  <c r="N178" i="6"/>
  <c r="P178" i="6"/>
  <c r="N160" i="6"/>
  <c r="P160" i="6"/>
  <c r="N171" i="6"/>
  <c r="P171" i="6"/>
  <c r="N157" i="6"/>
  <c r="P157" i="6"/>
  <c r="N175" i="6"/>
  <c r="P175" i="6"/>
  <c r="N163" i="6"/>
  <c r="P163" i="6"/>
  <c r="N172" i="6"/>
  <c r="P172" i="6"/>
  <c r="N174" i="6"/>
  <c r="P174" i="6"/>
  <c r="N168" i="6"/>
  <c r="P168" i="6"/>
  <c r="N179" i="6"/>
  <c r="P179" i="6"/>
  <c r="N195" i="6"/>
  <c r="P195" i="6"/>
  <c r="N183" i="6"/>
  <c r="P183" i="6"/>
  <c r="N207" i="6"/>
  <c r="P207" i="6"/>
  <c r="N191" i="6"/>
  <c r="P191" i="6"/>
  <c r="N186" i="6"/>
  <c r="P186" i="6"/>
  <c r="N200" i="6"/>
  <c r="P200" i="6"/>
  <c r="N185" i="6"/>
  <c r="P185" i="6"/>
  <c r="N194" i="6"/>
  <c r="P194" i="6"/>
  <c r="N196" i="6"/>
  <c r="P196" i="6"/>
  <c r="N192" i="6"/>
  <c r="P192" i="6"/>
  <c r="N193" i="6"/>
  <c r="P193" i="6"/>
  <c r="N184" i="6"/>
  <c r="P184" i="6"/>
  <c r="N189" i="6"/>
  <c r="P189" i="6"/>
  <c r="N190" i="6"/>
  <c r="P190" i="6"/>
  <c r="N201" i="6"/>
  <c r="P201" i="6"/>
  <c r="N206" i="6"/>
  <c r="P206" i="6"/>
  <c r="N202" i="6"/>
  <c r="P202" i="6"/>
  <c r="N187" i="6"/>
  <c r="P187" i="6"/>
  <c r="N203" i="6"/>
  <c r="P203" i="6"/>
  <c r="N198" i="6"/>
  <c r="P198" i="6"/>
  <c r="N199" i="6"/>
  <c r="P199" i="6"/>
  <c r="N188" i="6"/>
  <c r="P188" i="6"/>
  <c r="N204" i="6"/>
  <c r="P204" i="6"/>
  <c r="N210" i="6"/>
  <c r="P210" i="6"/>
  <c r="N215" i="6"/>
  <c r="P215" i="6"/>
  <c r="N214" i="6"/>
  <c r="P214" i="6"/>
  <c r="N217" i="6"/>
  <c r="P217" i="6"/>
  <c r="N219" i="6"/>
  <c r="P219" i="6"/>
  <c r="N211" i="6"/>
  <c r="P211" i="6"/>
  <c r="N212" i="6"/>
  <c r="P212" i="6"/>
  <c r="N213" i="6"/>
  <c r="P213" i="6"/>
  <c r="N208" i="6"/>
  <c r="P208" i="6"/>
  <c r="N218" i="6"/>
  <c r="P218" i="6"/>
  <c r="N216" i="6"/>
  <c r="P216" i="6"/>
  <c r="N209" i="6"/>
  <c r="P209" i="6"/>
  <c r="Q167" i="6"/>
  <c r="M167" i="6"/>
  <c r="D167" i="6"/>
  <c r="Q23" i="6"/>
  <c r="AK23" i="6"/>
  <c r="BF23" i="6"/>
  <c r="AY23" i="6"/>
  <c r="AD23" i="6"/>
  <c r="W23" i="6"/>
  <c r="BM23" i="6"/>
  <c r="BT23" i="6"/>
  <c r="AR23" i="6"/>
  <c r="D23" i="6"/>
  <c r="Q26" i="6"/>
  <c r="AK26" i="6"/>
  <c r="BF26" i="6"/>
  <c r="AY26" i="6"/>
  <c r="AD26" i="6"/>
  <c r="W26" i="6"/>
  <c r="BM26" i="6"/>
  <c r="BT26" i="6"/>
  <c r="AR26" i="6"/>
  <c r="D26" i="6"/>
  <c r="Q18" i="6"/>
  <c r="AK18" i="6"/>
  <c r="BF18" i="6"/>
  <c r="AY18" i="6"/>
  <c r="AD18" i="6"/>
  <c r="W18" i="6"/>
  <c r="BM18" i="6"/>
  <c r="BT18" i="6"/>
  <c r="AR18" i="6"/>
  <c r="D18" i="6"/>
  <c r="Q16" i="6"/>
  <c r="AK16" i="6"/>
  <c r="BF16" i="6"/>
  <c r="AY16" i="6"/>
  <c r="AD16" i="6"/>
  <c r="W16" i="6"/>
  <c r="BM16" i="6"/>
  <c r="BT16" i="6"/>
  <c r="AR16" i="6"/>
  <c r="D16" i="6"/>
  <c r="Q5" i="6"/>
  <c r="AK5" i="6"/>
  <c r="BF5" i="6"/>
  <c r="AY5" i="6"/>
  <c r="AD5" i="6"/>
  <c r="W5" i="6"/>
  <c r="BM5" i="6"/>
  <c r="BT5" i="6"/>
  <c r="AR5" i="6"/>
  <c r="D5" i="6"/>
  <c r="Q12" i="6"/>
  <c r="AK12" i="6"/>
  <c r="BF12" i="6"/>
  <c r="AY12" i="6"/>
  <c r="AD12" i="6"/>
  <c r="W12" i="6"/>
  <c r="BM12" i="6"/>
  <c r="BT12" i="6"/>
  <c r="AR12" i="6"/>
  <c r="D12" i="6"/>
  <c r="Q10" i="6"/>
  <c r="AK10" i="6"/>
  <c r="BF10" i="6"/>
  <c r="AY10" i="6"/>
  <c r="AD10" i="6"/>
  <c r="W10" i="6"/>
  <c r="BM10" i="6"/>
  <c r="BT10" i="6"/>
  <c r="AR10" i="6"/>
  <c r="D10" i="6"/>
  <c r="Q6" i="6"/>
  <c r="AK6" i="6"/>
  <c r="BF6" i="6"/>
  <c r="AY6" i="6"/>
  <c r="AD6" i="6"/>
  <c r="W6" i="6"/>
  <c r="BM6" i="6"/>
  <c r="BT6" i="6"/>
  <c r="AR6" i="6"/>
  <c r="D6" i="6"/>
  <c r="Q20" i="6"/>
  <c r="AK20" i="6"/>
  <c r="BF20" i="6"/>
  <c r="AY20" i="6"/>
  <c r="AD20" i="6"/>
  <c r="W20" i="6"/>
  <c r="BM20" i="6"/>
  <c r="BT20" i="6"/>
  <c r="AR20" i="6"/>
  <c r="D20" i="6"/>
  <c r="Q13" i="6"/>
  <c r="AK13" i="6"/>
  <c r="BF13" i="6"/>
  <c r="AY13" i="6"/>
  <c r="AD13" i="6"/>
  <c r="W13" i="6"/>
  <c r="BM13" i="6"/>
  <c r="BT13" i="6"/>
  <c r="AR13" i="6"/>
  <c r="D13" i="6"/>
  <c r="Q14" i="6"/>
  <c r="AK14" i="6"/>
  <c r="BF14" i="6"/>
  <c r="AY14" i="6"/>
  <c r="AD14" i="6"/>
  <c r="W14" i="6"/>
  <c r="BM14" i="6"/>
  <c r="BT14" i="6"/>
  <c r="AR14" i="6"/>
  <c r="D14" i="6"/>
  <c r="Q24" i="6"/>
  <c r="AK24" i="6"/>
  <c r="BF24" i="6"/>
  <c r="AY24" i="6"/>
  <c r="AD24" i="6"/>
  <c r="W24" i="6"/>
  <c r="BM24" i="6"/>
  <c r="BT24" i="6"/>
  <c r="AR24" i="6"/>
  <c r="D24" i="6"/>
  <c r="Q7" i="6"/>
  <c r="AK7" i="6"/>
  <c r="BF7" i="6"/>
  <c r="AY7" i="6"/>
  <c r="AD7" i="6"/>
  <c r="W7" i="6"/>
  <c r="BM7" i="6"/>
  <c r="BT7" i="6"/>
  <c r="AR7" i="6"/>
  <c r="D7" i="6"/>
  <c r="Q8" i="6"/>
  <c r="AK8" i="6"/>
  <c r="BF8" i="6"/>
  <c r="AY8" i="6"/>
  <c r="AD8" i="6"/>
  <c r="W8" i="6"/>
  <c r="BM8" i="6"/>
  <c r="BT8" i="6"/>
  <c r="AR8" i="6"/>
  <c r="D8" i="6"/>
  <c r="Q19" i="6"/>
  <c r="AK19" i="6"/>
  <c r="BF19" i="6"/>
  <c r="AY19" i="6"/>
  <c r="AD19" i="6"/>
  <c r="W19" i="6"/>
  <c r="BM19" i="6"/>
  <c r="BT19" i="6"/>
  <c r="AR19" i="6"/>
  <c r="D19" i="6"/>
  <c r="Q11" i="6"/>
  <c r="AK11" i="6"/>
  <c r="BF11" i="6"/>
  <c r="AY11" i="6"/>
  <c r="AD11" i="6"/>
  <c r="W11" i="6"/>
  <c r="BM11" i="6"/>
  <c r="BT11" i="6"/>
  <c r="AR11" i="6"/>
  <c r="D11" i="6"/>
  <c r="Q4" i="6"/>
  <c r="AK4" i="6"/>
  <c r="BF4" i="6"/>
  <c r="AY4" i="6"/>
  <c r="AD4" i="6"/>
  <c r="W4" i="6"/>
  <c r="BM4" i="6"/>
  <c r="BT4" i="6"/>
  <c r="AR4" i="6"/>
  <c r="D4" i="6"/>
  <c r="Q17" i="6"/>
  <c r="AK17" i="6"/>
  <c r="BF17" i="6"/>
  <c r="AY17" i="6"/>
  <c r="AD17" i="6"/>
  <c r="W17" i="6"/>
  <c r="BM17" i="6"/>
  <c r="BT17" i="6"/>
  <c r="AR17" i="6"/>
  <c r="D17" i="6"/>
  <c r="Q25" i="6"/>
  <c r="AK25" i="6"/>
  <c r="BF25" i="6"/>
  <c r="AY25" i="6"/>
  <c r="AD25" i="6"/>
  <c r="W25" i="6"/>
  <c r="BM25" i="6"/>
  <c r="BT25" i="6"/>
  <c r="AR25" i="6"/>
  <c r="D25" i="6"/>
  <c r="Q21" i="6"/>
  <c r="AK21" i="6"/>
  <c r="BF21" i="6"/>
  <c r="AY21" i="6"/>
  <c r="AD21" i="6"/>
  <c r="W21" i="6"/>
  <c r="BM21" i="6"/>
  <c r="BT21" i="6"/>
  <c r="AR21" i="6"/>
  <c r="D21" i="6"/>
  <c r="Q15" i="6"/>
  <c r="AK15" i="6"/>
  <c r="BF15" i="6"/>
  <c r="AY15" i="6"/>
  <c r="AD15" i="6"/>
  <c r="W15" i="6"/>
  <c r="BM15" i="6"/>
  <c r="BT15" i="6"/>
  <c r="AR15" i="6"/>
  <c r="D15" i="6"/>
  <c r="Q22" i="6"/>
  <c r="AK22" i="6"/>
  <c r="BF22" i="6"/>
  <c r="AY22" i="6"/>
  <c r="AD22" i="6"/>
  <c r="W22" i="6"/>
  <c r="BM22" i="6"/>
  <c r="BT22" i="6"/>
  <c r="AR22" i="6"/>
  <c r="D22" i="6"/>
  <c r="Q9" i="6"/>
  <c r="AK9" i="6"/>
  <c r="BF9" i="6"/>
  <c r="AY9" i="6"/>
  <c r="AD9" i="6"/>
  <c r="W9" i="6"/>
  <c r="BM9" i="6"/>
  <c r="BT9" i="6"/>
  <c r="AR9" i="6"/>
  <c r="D9" i="6"/>
  <c r="Q41" i="6"/>
  <c r="AK41" i="6"/>
  <c r="BF41" i="6"/>
  <c r="AY41" i="6"/>
  <c r="AD41" i="6"/>
  <c r="W41" i="6"/>
  <c r="BM41" i="6"/>
  <c r="BT41" i="6"/>
  <c r="AR41" i="6"/>
  <c r="D41" i="6"/>
  <c r="Q32" i="6"/>
  <c r="AK32" i="6"/>
  <c r="BF32" i="6"/>
  <c r="AY32" i="6"/>
  <c r="AD32" i="6"/>
  <c r="W32" i="6"/>
  <c r="BM32" i="6"/>
  <c r="BT32" i="6"/>
  <c r="AR32" i="6"/>
  <c r="D32" i="6"/>
  <c r="Q31" i="6"/>
  <c r="AK31" i="6"/>
  <c r="BF31" i="6"/>
  <c r="AY31" i="6"/>
  <c r="AD31" i="6"/>
  <c r="W31" i="6"/>
  <c r="BM31" i="6"/>
  <c r="BT31" i="6"/>
  <c r="AR31" i="6"/>
  <c r="D31" i="6"/>
  <c r="Q39" i="6"/>
  <c r="AK39" i="6"/>
  <c r="BF39" i="6"/>
  <c r="AY39" i="6"/>
  <c r="AD39" i="6"/>
  <c r="W39" i="6"/>
  <c r="BM39" i="6"/>
  <c r="BT39" i="6"/>
  <c r="AR39" i="6"/>
  <c r="D39" i="6"/>
  <c r="Q46" i="6"/>
  <c r="AK46" i="6"/>
  <c r="BF46" i="6"/>
  <c r="AY46" i="6"/>
  <c r="AD46" i="6"/>
  <c r="W46" i="6"/>
  <c r="BM46" i="6"/>
  <c r="BT46" i="6"/>
  <c r="AR46" i="6"/>
  <c r="D46" i="6"/>
  <c r="Q48" i="6"/>
  <c r="AK48" i="6"/>
  <c r="BF48" i="6"/>
  <c r="AY48" i="6"/>
  <c r="AD48" i="6"/>
  <c r="W48" i="6"/>
  <c r="BM48" i="6"/>
  <c r="BT48" i="6"/>
  <c r="AR48" i="6"/>
  <c r="D48" i="6"/>
  <c r="Q47" i="6"/>
  <c r="AK47" i="6"/>
  <c r="BF47" i="6"/>
  <c r="AY47" i="6"/>
  <c r="AD47" i="6"/>
  <c r="W47" i="6"/>
  <c r="BM47" i="6"/>
  <c r="BT47" i="6"/>
  <c r="AR47" i="6"/>
  <c r="D47" i="6"/>
  <c r="Q50" i="6"/>
  <c r="AK50" i="6"/>
  <c r="BF50" i="6"/>
  <c r="AY50" i="6"/>
  <c r="AD50" i="6"/>
  <c r="W50" i="6"/>
  <c r="BM50" i="6"/>
  <c r="BT50" i="6"/>
  <c r="AR50" i="6"/>
  <c r="D50" i="6"/>
  <c r="Q36" i="6"/>
  <c r="AK36" i="6"/>
  <c r="BF36" i="6"/>
  <c r="AY36" i="6"/>
  <c r="AD36" i="6"/>
  <c r="W36" i="6"/>
  <c r="BM36" i="6"/>
  <c r="BT36" i="6"/>
  <c r="AR36" i="6"/>
  <c r="D36" i="6"/>
  <c r="Q29" i="6"/>
  <c r="AK29" i="6"/>
  <c r="BF29" i="6"/>
  <c r="AY29" i="6"/>
  <c r="AD29" i="6"/>
  <c r="W29" i="6"/>
  <c r="BM29" i="6"/>
  <c r="BT29" i="6"/>
  <c r="AR29" i="6"/>
  <c r="D29" i="6"/>
  <c r="Q37" i="6"/>
  <c r="AK37" i="6"/>
  <c r="BF37" i="6"/>
  <c r="AY37" i="6"/>
  <c r="AD37" i="6"/>
  <c r="W37" i="6"/>
  <c r="BM37" i="6"/>
  <c r="BT37" i="6"/>
  <c r="AR37" i="6"/>
  <c r="D37" i="6"/>
  <c r="Q44" i="6"/>
  <c r="AK44" i="6"/>
  <c r="BF44" i="6"/>
  <c r="AY44" i="6"/>
  <c r="AD44" i="6"/>
  <c r="W44" i="6"/>
  <c r="BM44" i="6"/>
  <c r="BT44" i="6"/>
  <c r="AR44" i="6"/>
  <c r="D44" i="6"/>
  <c r="Q35" i="6"/>
  <c r="AK35" i="6"/>
  <c r="BF35" i="6"/>
  <c r="AY35" i="6"/>
  <c r="AD35" i="6"/>
  <c r="W35" i="6"/>
  <c r="BM35" i="6"/>
  <c r="BT35" i="6"/>
  <c r="AR35" i="6"/>
  <c r="D35" i="6"/>
  <c r="Q49" i="6"/>
  <c r="AK49" i="6"/>
  <c r="BF49" i="6"/>
  <c r="AY49" i="6"/>
  <c r="AD49" i="6"/>
  <c r="W49" i="6"/>
  <c r="BM49" i="6"/>
  <c r="BT49" i="6"/>
  <c r="AR49" i="6"/>
  <c r="D49" i="6"/>
  <c r="Q30" i="6"/>
  <c r="AK30" i="6"/>
  <c r="BF30" i="6"/>
  <c r="AY30" i="6"/>
  <c r="AD30" i="6"/>
  <c r="W30" i="6"/>
  <c r="BM30" i="6"/>
  <c r="BT30" i="6"/>
  <c r="AR30" i="6"/>
  <c r="D30" i="6"/>
  <c r="Q43" i="6"/>
  <c r="AK43" i="6"/>
  <c r="BF43" i="6"/>
  <c r="AY43" i="6"/>
  <c r="AD43" i="6"/>
  <c r="W43" i="6"/>
  <c r="BM43" i="6"/>
  <c r="BT43" i="6"/>
  <c r="AR43" i="6"/>
  <c r="D43" i="6"/>
  <c r="Q45" i="6"/>
  <c r="AK45" i="6"/>
  <c r="BF45" i="6"/>
  <c r="AY45" i="6"/>
  <c r="AD45" i="6"/>
  <c r="W45" i="6"/>
  <c r="BM45" i="6"/>
  <c r="BT45" i="6"/>
  <c r="AR45" i="6"/>
  <c r="D45" i="6"/>
  <c r="Q34" i="6"/>
  <c r="AK34" i="6"/>
  <c r="BF34" i="6"/>
  <c r="AY34" i="6"/>
  <c r="AD34" i="6"/>
  <c r="W34" i="6"/>
  <c r="BM34" i="6"/>
  <c r="BT34" i="6"/>
  <c r="AR34" i="6"/>
  <c r="D34" i="6"/>
  <c r="Q42" i="6"/>
  <c r="AK42" i="6"/>
  <c r="BF42" i="6"/>
  <c r="AY42" i="6"/>
  <c r="AD42" i="6"/>
  <c r="W42" i="6"/>
  <c r="BM42" i="6"/>
  <c r="BT42" i="6"/>
  <c r="AR42" i="6"/>
  <c r="D42" i="6"/>
  <c r="Q27" i="6"/>
  <c r="AK27" i="6"/>
  <c r="BF27" i="6"/>
  <c r="AY27" i="6"/>
  <c r="AD27" i="6"/>
  <c r="W27" i="6"/>
  <c r="BM27" i="6"/>
  <c r="BT27" i="6"/>
  <c r="AR27" i="6"/>
  <c r="D27" i="6"/>
  <c r="Q40" i="6"/>
  <c r="AK40" i="6"/>
  <c r="BF40" i="6"/>
  <c r="AY40" i="6"/>
  <c r="AD40" i="6"/>
  <c r="W40" i="6"/>
  <c r="BM40" i="6"/>
  <c r="BT40" i="6"/>
  <c r="AR40" i="6"/>
  <c r="D40" i="6"/>
  <c r="Q38" i="6"/>
  <c r="AK38" i="6"/>
  <c r="BF38" i="6"/>
  <c r="AY38" i="6"/>
  <c r="AD38" i="6"/>
  <c r="W38" i="6"/>
  <c r="BM38" i="6"/>
  <c r="BT38" i="6"/>
  <c r="AR38" i="6"/>
  <c r="D38" i="6"/>
  <c r="Q33" i="6"/>
  <c r="AK33" i="6"/>
  <c r="BF33" i="6"/>
  <c r="AY33" i="6"/>
  <c r="AD33" i="6"/>
  <c r="W33" i="6"/>
  <c r="BM33" i="6"/>
  <c r="BT33" i="6"/>
  <c r="AR33" i="6"/>
  <c r="D33" i="6"/>
  <c r="Q28" i="6"/>
  <c r="AK28" i="6"/>
  <c r="BF28" i="6"/>
  <c r="AY28" i="6"/>
  <c r="AD28" i="6"/>
  <c r="W28" i="6"/>
  <c r="BM28" i="6"/>
  <c r="BT28" i="6"/>
  <c r="AR28" i="6"/>
  <c r="D28" i="6"/>
  <c r="Q58" i="6"/>
  <c r="AK58" i="6"/>
  <c r="BF58" i="6"/>
  <c r="AY58" i="6"/>
  <c r="AD58" i="6"/>
  <c r="W58" i="6"/>
  <c r="BM58" i="6"/>
  <c r="BT58" i="6"/>
  <c r="AR58" i="6"/>
  <c r="D58" i="6"/>
  <c r="Q52" i="6"/>
  <c r="AK52" i="6"/>
  <c r="BF52" i="6"/>
  <c r="AY52" i="6"/>
  <c r="AD52" i="6"/>
  <c r="W52" i="6"/>
  <c r="BM52" i="6"/>
  <c r="BT52" i="6"/>
  <c r="AR52" i="6"/>
  <c r="D52" i="6"/>
  <c r="Q60" i="6"/>
  <c r="AK60" i="6"/>
  <c r="BF60" i="6"/>
  <c r="AY60" i="6"/>
  <c r="AD60" i="6"/>
  <c r="W60" i="6"/>
  <c r="BM60" i="6"/>
  <c r="BT60" i="6"/>
  <c r="AR60" i="6"/>
  <c r="D60" i="6"/>
  <c r="Q70" i="6"/>
  <c r="AK70" i="6"/>
  <c r="BF70" i="6"/>
  <c r="AY70" i="6"/>
  <c r="AD70" i="6"/>
  <c r="W70" i="6"/>
  <c r="BM70" i="6"/>
  <c r="BT70" i="6"/>
  <c r="AR70" i="6"/>
  <c r="D70" i="6"/>
  <c r="Q63" i="6"/>
  <c r="AK63" i="6"/>
  <c r="BF63" i="6"/>
  <c r="AY63" i="6"/>
  <c r="AD63" i="6"/>
  <c r="W63" i="6"/>
  <c r="BM63" i="6"/>
  <c r="BT63" i="6"/>
  <c r="AR63" i="6"/>
  <c r="D63" i="6"/>
  <c r="Q55" i="6"/>
  <c r="AK55" i="6"/>
  <c r="BF55" i="6"/>
  <c r="AY55" i="6"/>
  <c r="AD55" i="6"/>
  <c r="W55" i="6"/>
  <c r="BM55" i="6"/>
  <c r="BT55" i="6"/>
  <c r="AR55" i="6"/>
  <c r="D55" i="6"/>
  <c r="Q73" i="6"/>
  <c r="AK73" i="6"/>
  <c r="BF73" i="6"/>
  <c r="AY73" i="6"/>
  <c r="AD73" i="6"/>
  <c r="W73" i="6"/>
  <c r="BM73" i="6"/>
  <c r="BT73" i="6"/>
  <c r="AR73" i="6"/>
  <c r="D73" i="6"/>
  <c r="Q67" i="6"/>
  <c r="AK67" i="6"/>
  <c r="BF67" i="6"/>
  <c r="AY67" i="6"/>
  <c r="AD67" i="6"/>
  <c r="W67" i="6"/>
  <c r="BM67" i="6"/>
  <c r="BT67" i="6"/>
  <c r="AR67" i="6"/>
  <c r="D67" i="6"/>
  <c r="Q69" i="6"/>
  <c r="AK69" i="6"/>
  <c r="BF69" i="6"/>
  <c r="AY69" i="6"/>
  <c r="AD69" i="6"/>
  <c r="W69" i="6"/>
  <c r="BM69" i="6"/>
  <c r="BT69" i="6"/>
  <c r="AR69" i="6"/>
  <c r="D69" i="6"/>
  <c r="Q54" i="6"/>
  <c r="AK54" i="6"/>
  <c r="BF54" i="6"/>
  <c r="AY54" i="6"/>
  <c r="AD54" i="6"/>
  <c r="W54" i="6"/>
  <c r="BM54" i="6"/>
  <c r="BT54" i="6"/>
  <c r="AR54" i="6"/>
  <c r="D54" i="6"/>
  <c r="Q51" i="6"/>
  <c r="AK51" i="6"/>
  <c r="BF51" i="6"/>
  <c r="AY51" i="6"/>
  <c r="AD51" i="6"/>
  <c r="W51" i="6"/>
  <c r="BM51" i="6"/>
  <c r="BT51" i="6"/>
  <c r="AR51" i="6"/>
  <c r="D51" i="6"/>
  <c r="Q57" i="6"/>
  <c r="AK57" i="6"/>
  <c r="BF57" i="6"/>
  <c r="AY57" i="6"/>
  <c r="AD57" i="6"/>
  <c r="W57" i="6"/>
  <c r="BM57" i="6"/>
  <c r="BT57" i="6"/>
  <c r="AR57" i="6"/>
  <c r="D57" i="6"/>
  <c r="Q72" i="6"/>
  <c r="AK72" i="6"/>
  <c r="BF72" i="6"/>
  <c r="AY72" i="6"/>
  <c r="AD72" i="6"/>
  <c r="W72" i="6"/>
  <c r="BM72" i="6"/>
  <c r="BT72" i="6"/>
  <c r="AR72" i="6"/>
  <c r="D72" i="6"/>
  <c r="Q56" i="6"/>
  <c r="AK56" i="6"/>
  <c r="BF56" i="6"/>
  <c r="AY56" i="6"/>
  <c r="AD56" i="6"/>
  <c r="W56" i="6"/>
  <c r="BM56" i="6"/>
  <c r="BT56" i="6"/>
  <c r="AR56" i="6"/>
  <c r="D56" i="6"/>
  <c r="Q71" i="6"/>
  <c r="AK71" i="6"/>
  <c r="BF71" i="6"/>
  <c r="AY71" i="6"/>
  <c r="AD71" i="6"/>
  <c r="W71" i="6"/>
  <c r="BM71" i="6"/>
  <c r="BT71" i="6"/>
  <c r="AR71" i="6"/>
  <c r="D71" i="6"/>
  <c r="Q61" i="6"/>
  <c r="AK61" i="6"/>
  <c r="BF61" i="6"/>
  <c r="AY61" i="6"/>
  <c r="AD61" i="6"/>
  <c r="W61" i="6"/>
  <c r="BM61" i="6"/>
  <c r="BT61" i="6"/>
  <c r="AR61" i="6"/>
  <c r="D61" i="6"/>
  <c r="Q65" i="6"/>
  <c r="AK65" i="6"/>
  <c r="BF65" i="6"/>
  <c r="AY65" i="6"/>
  <c r="AD65" i="6"/>
  <c r="W65" i="6"/>
  <c r="BM65" i="6"/>
  <c r="BT65" i="6"/>
  <c r="AR65" i="6"/>
  <c r="D65" i="6"/>
  <c r="Q53" i="6"/>
  <c r="AK53" i="6"/>
  <c r="BF53" i="6"/>
  <c r="AY53" i="6"/>
  <c r="AD53" i="6"/>
  <c r="W53" i="6"/>
  <c r="BM53" i="6"/>
  <c r="BT53" i="6"/>
  <c r="AR53" i="6"/>
  <c r="D53" i="6"/>
  <c r="Q62" i="6"/>
  <c r="AK62" i="6"/>
  <c r="BF62" i="6"/>
  <c r="AY62" i="6"/>
  <c r="AD62" i="6"/>
  <c r="W62" i="6"/>
  <c r="BM62" i="6"/>
  <c r="BT62" i="6"/>
  <c r="AR62" i="6"/>
  <c r="D62" i="6"/>
  <c r="Q64" i="6"/>
  <c r="AK64" i="6"/>
  <c r="BF64" i="6"/>
  <c r="AY64" i="6"/>
  <c r="AD64" i="6"/>
  <c r="W64" i="6"/>
  <c r="BM64" i="6"/>
  <c r="BT64" i="6"/>
  <c r="AR64" i="6"/>
  <c r="D64" i="6"/>
  <c r="Q66" i="6"/>
  <c r="AK66" i="6"/>
  <c r="BF66" i="6"/>
  <c r="AY66" i="6"/>
  <c r="AD66" i="6"/>
  <c r="W66" i="6"/>
  <c r="BM66" i="6"/>
  <c r="BT66" i="6"/>
  <c r="AR66" i="6"/>
  <c r="D66" i="6"/>
  <c r="Q68" i="6"/>
  <c r="AK68" i="6"/>
  <c r="BF68" i="6"/>
  <c r="AY68" i="6"/>
  <c r="AD68" i="6"/>
  <c r="W68" i="6"/>
  <c r="BM68" i="6"/>
  <c r="BT68" i="6"/>
  <c r="AR68" i="6"/>
  <c r="D68" i="6"/>
  <c r="Q59" i="6"/>
  <c r="AK59" i="6"/>
  <c r="BF59" i="6"/>
  <c r="AY59" i="6"/>
  <c r="AD59" i="6"/>
  <c r="W59" i="6"/>
  <c r="BM59" i="6"/>
  <c r="BT59" i="6"/>
  <c r="AR59" i="6"/>
  <c r="D59" i="6"/>
  <c r="Q82" i="6"/>
  <c r="AK82" i="6"/>
  <c r="BF82" i="6"/>
  <c r="AY82" i="6"/>
  <c r="AD82" i="6"/>
  <c r="W82" i="6"/>
  <c r="BM82" i="6"/>
  <c r="BT82" i="6"/>
  <c r="AR82" i="6"/>
  <c r="D82" i="6"/>
  <c r="Q78" i="6"/>
  <c r="AK78" i="6"/>
  <c r="BF78" i="6"/>
  <c r="AY78" i="6"/>
  <c r="AD78" i="6"/>
  <c r="W78" i="6"/>
  <c r="BM78" i="6"/>
  <c r="BT78" i="6"/>
  <c r="AR78" i="6"/>
  <c r="D78" i="6"/>
  <c r="Q93" i="6"/>
  <c r="AK93" i="6"/>
  <c r="BF93" i="6"/>
  <c r="AY93" i="6"/>
  <c r="AD93" i="6"/>
  <c r="W93" i="6"/>
  <c r="BM93" i="6"/>
  <c r="BT93" i="6"/>
  <c r="AR93" i="6"/>
  <c r="D93" i="6"/>
  <c r="Q97" i="6"/>
  <c r="AK97" i="6"/>
  <c r="BF97" i="6"/>
  <c r="AY97" i="6"/>
  <c r="AD97" i="6"/>
  <c r="W97" i="6"/>
  <c r="BM97" i="6"/>
  <c r="BT97" i="6"/>
  <c r="AR97" i="6"/>
  <c r="D97" i="6"/>
  <c r="Q89" i="6"/>
  <c r="AK89" i="6"/>
  <c r="BF89" i="6"/>
  <c r="AY89" i="6"/>
  <c r="AD89" i="6"/>
  <c r="W89" i="6"/>
  <c r="BM89" i="6"/>
  <c r="BT89" i="6"/>
  <c r="AR89" i="6"/>
  <c r="D89" i="6"/>
  <c r="Q75" i="6"/>
  <c r="AK75" i="6"/>
  <c r="BF75" i="6"/>
  <c r="AY75" i="6"/>
  <c r="AD75" i="6"/>
  <c r="W75" i="6"/>
  <c r="BM75" i="6"/>
  <c r="BT75" i="6"/>
  <c r="AR75" i="6"/>
  <c r="D75" i="6"/>
  <c r="Q92" i="6"/>
  <c r="AK92" i="6"/>
  <c r="BF92" i="6"/>
  <c r="AY92" i="6"/>
  <c r="AD92" i="6"/>
  <c r="W92" i="6"/>
  <c r="BM92" i="6"/>
  <c r="BT92" i="6"/>
  <c r="AR92" i="6"/>
  <c r="D92" i="6"/>
  <c r="Q81" i="6"/>
  <c r="AK81" i="6"/>
  <c r="BF81" i="6"/>
  <c r="AY81" i="6"/>
  <c r="AD81" i="6"/>
  <c r="W81" i="6"/>
  <c r="BM81" i="6"/>
  <c r="BT81" i="6"/>
  <c r="AR81" i="6"/>
  <c r="D81" i="6"/>
  <c r="Q76" i="6"/>
  <c r="AK76" i="6"/>
  <c r="BF76" i="6"/>
  <c r="AY76" i="6"/>
  <c r="AD76" i="6"/>
  <c r="W76" i="6"/>
  <c r="BM76" i="6"/>
  <c r="BT76" i="6"/>
  <c r="AR76" i="6"/>
  <c r="D76" i="6"/>
  <c r="Q74" i="6"/>
  <c r="AK74" i="6"/>
  <c r="BF74" i="6"/>
  <c r="AY74" i="6"/>
  <c r="AD74" i="6"/>
  <c r="W74" i="6"/>
  <c r="BM74" i="6"/>
  <c r="BT74" i="6"/>
  <c r="AR74" i="6"/>
  <c r="D74" i="6"/>
  <c r="Q84" i="6"/>
  <c r="AK84" i="6"/>
  <c r="BF84" i="6"/>
  <c r="AY84" i="6"/>
  <c r="AD84" i="6"/>
  <c r="W84" i="6"/>
  <c r="BM84" i="6"/>
  <c r="BT84" i="6"/>
  <c r="AR84" i="6"/>
  <c r="D84" i="6"/>
  <c r="Q83" i="6"/>
  <c r="AK83" i="6"/>
  <c r="BF83" i="6"/>
  <c r="AY83" i="6"/>
  <c r="AD83" i="6"/>
  <c r="W83" i="6"/>
  <c r="BM83" i="6"/>
  <c r="BT83" i="6"/>
  <c r="AR83" i="6"/>
  <c r="D83" i="6"/>
  <c r="Q80" i="6"/>
  <c r="AK80" i="6"/>
  <c r="BF80" i="6"/>
  <c r="AY80" i="6"/>
  <c r="AD80" i="6"/>
  <c r="W80" i="6"/>
  <c r="BM80" i="6"/>
  <c r="BT80" i="6"/>
  <c r="AR80" i="6"/>
  <c r="D80" i="6"/>
  <c r="Q95" i="6"/>
  <c r="AK95" i="6"/>
  <c r="BF95" i="6"/>
  <c r="AY95" i="6"/>
  <c r="AD95" i="6"/>
  <c r="W95" i="6"/>
  <c r="BM95" i="6"/>
  <c r="BT95" i="6"/>
  <c r="AR95" i="6"/>
  <c r="D95" i="6"/>
  <c r="Q90" i="6"/>
  <c r="AK90" i="6"/>
  <c r="BF90" i="6"/>
  <c r="AY90" i="6"/>
  <c r="AD90" i="6"/>
  <c r="W90" i="6"/>
  <c r="BM90" i="6"/>
  <c r="BT90" i="6"/>
  <c r="AR90" i="6"/>
  <c r="D90" i="6"/>
  <c r="Q79" i="6"/>
  <c r="AK79" i="6"/>
  <c r="BF79" i="6"/>
  <c r="AY79" i="6"/>
  <c r="AD79" i="6"/>
  <c r="W79" i="6"/>
  <c r="BM79" i="6"/>
  <c r="BT79" i="6"/>
  <c r="AR79" i="6"/>
  <c r="D79" i="6"/>
  <c r="Q85" i="6"/>
  <c r="AK85" i="6"/>
  <c r="BF85" i="6"/>
  <c r="AY85" i="6"/>
  <c r="AD85" i="6"/>
  <c r="W85" i="6"/>
  <c r="BM85" i="6"/>
  <c r="BT85" i="6"/>
  <c r="AR85" i="6"/>
  <c r="D85" i="6"/>
  <c r="Q77" i="6"/>
  <c r="AK77" i="6"/>
  <c r="BF77" i="6"/>
  <c r="AY77" i="6"/>
  <c r="AD77" i="6"/>
  <c r="W77" i="6"/>
  <c r="BM77" i="6"/>
  <c r="BT77" i="6"/>
  <c r="AR77" i="6"/>
  <c r="D77" i="6"/>
  <c r="Q96" i="6"/>
  <c r="AK96" i="6"/>
  <c r="BF96" i="6"/>
  <c r="AY96" i="6"/>
  <c r="AD96" i="6"/>
  <c r="W96" i="6"/>
  <c r="BM96" i="6"/>
  <c r="BT96" i="6"/>
  <c r="AR96" i="6"/>
  <c r="D96" i="6"/>
  <c r="Q94" i="6"/>
  <c r="AK94" i="6"/>
  <c r="BF94" i="6"/>
  <c r="AY94" i="6"/>
  <c r="AD94" i="6"/>
  <c r="W94" i="6"/>
  <c r="BM94" i="6"/>
  <c r="BT94" i="6"/>
  <c r="AR94" i="6"/>
  <c r="D94" i="6"/>
  <c r="Q86" i="6"/>
  <c r="AK86" i="6"/>
  <c r="BF86" i="6"/>
  <c r="AY86" i="6"/>
  <c r="AD86" i="6"/>
  <c r="W86" i="6"/>
  <c r="BM86" i="6"/>
  <c r="BT86" i="6"/>
  <c r="AR86" i="6"/>
  <c r="D86" i="6"/>
  <c r="Q87" i="6"/>
  <c r="AK87" i="6"/>
  <c r="BF87" i="6"/>
  <c r="AY87" i="6"/>
  <c r="AD87" i="6"/>
  <c r="W87" i="6"/>
  <c r="BM87" i="6"/>
  <c r="BT87" i="6"/>
  <c r="AR87" i="6"/>
  <c r="D87" i="6"/>
  <c r="Q91" i="6"/>
  <c r="AK91" i="6"/>
  <c r="BF91" i="6"/>
  <c r="AY91" i="6"/>
  <c r="AD91" i="6"/>
  <c r="W91" i="6"/>
  <c r="BM91" i="6"/>
  <c r="BT91" i="6"/>
  <c r="AR91" i="6"/>
  <c r="D91" i="6"/>
  <c r="Q88" i="6"/>
  <c r="AK88" i="6"/>
  <c r="BF88" i="6"/>
  <c r="AY88" i="6"/>
  <c r="AD88" i="6"/>
  <c r="W88" i="6"/>
  <c r="BM88" i="6"/>
  <c r="BT88" i="6"/>
  <c r="AR88" i="6"/>
  <c r="D88" i="6"/>
  <c r="Q98" i="6"/>
  <c r="AK98" i="6"/>
  <c r="BF98" i="6"/>
  <c r="AY98" i="6"/>
  <c r="AD98" i="6"/>
  <c r="W98" i="6"/>
  <c r="BM98" i="6"/>
  <c r="BT98" i="6"/>
  <c r="AR98" i="6"/>
  <c r="D98" i="6"/>
  <c r="Q105" i="6"/>
  <c r="AK105" i="6"/>
  <c r="BF105" i="6"/>
  <c r="AY105" i="6"/>
  <c r="AD105" i="6"/>
  <c r="W105" i="6"/>
  <c r="BM105" i="6"/>
  <c r="BT105" i="6"/>
  <c r="AR105" i="6"/>
  <c r="D105" i="6"/>
  <c r="Q104" i="6"/>
  <c r="AK104" i="6"/>
  <c r="BF104" i="6"/>
  <c r="AY104" i="6"/>
  <c r="AD104" i="6"/>
  <c r="W104" i="6"/>
  <c r="BM104" i="6"/>
  <c r="BT104" i="6"/>
  <c r="AR104" i="6"/>
  <c r="D104" i="6"/>
  <c r="Q109" i="6"/>
  <c r="AK109" i="6"/>
  <c r="BF109" i="6"/>
  <c r="AY109" i="6"/>
  <c r="AD109" i="6"/>
  <c r="W109" i="6"/>
  <c r="BM109" i="6"/>
  <c r="BT109" i="6"/>
  <c r="AR109" i="6"/>
  <c r="D109" i="6"/>
  <c r="Q106" i="6"/>
  <c r="AK106" i="6"/>
  <c r="BF106" i="6"/>
  <c r="AY106" i="6"/>
  <c r="AD106" i="6"/>
  <c r="W106" i="6"/>
  <c r="BM106" i="6"/>
  <c r="BT106" i="6"/>
  <c r="AR106" i="6"/>
  <c r="D106" i="6"/>
  <c r="Q108" i="6"/>
  <c r="AK108" i="6"/>
  <c r="BF108" i="6"/>
  <c r="AY108" i="6"/>
  <c r="AD108" i="6"/>
  <c r="W108" i="6"/>
  <c r="BM108" i="6"/>
  <c r="BT108" i="6"/>
  <c r="AR108" i="6"/>
  <c r="D108" i="6"/>
  <c r="Q103" i="6"/>
  <c r="AK103" i="6"/>
  <c r="BF103" i="6"/>
  <c r="AY103" i="6"/>
  <c r="AD103" i="6"/>
  <c r="W103" i="6"/>
  <c r="BM103" i="6"/>
  <c r="BT103" i="6"/>
  <c r="AR103" i="6"/>
  <c r="D103" i="6"/>
  <c r="Q99" i="6"/>
  <c r="AK99" i="6"/>
  <c r="BF99" i="6"/>
  <c r="AY99" i="6"/>
  <c r="AD99" i="6"/>
  <c r="W99" i="6"/>
  <c r="BM99" i="6"/>
  <c r="BT99" i="6"/>
  <c r="AR99" i="6"/>
  <c r="D99" i="6"/>
  <c r="Q101" i="6"/>
  <c r="AK101" i="6"/>
  <c r="BF101" i="6"/>
  <c r="AY101" i="6"/>
  <c r="AD101" i="6"/>
  <c r="W101" i="6"/>
  <c r="BM101" i="6"/>
  <c r="BT101" i="6"/>
  <c r="AR101" i="6"/>
  <c r="D101" i="6"/>
  <c r="Q102" i="6"/>
  <c r="AK102" i="6"/>
  <c r="BF102" i="6"/>
  <c r="AY102" i="6"/>
  <c r="AD102" i="6"/>
  <c r="W102" i="6"/>
  <c r="BM102" i="6"/>
  <c r="BT102" i="6"/>
  <c r="AR102" i="6"/>
  <c r="D102" i="6"/>
  <c r="Q107" i="6"/>
  <c r="AK107" i="6"/>
  <c r="BF107" i="6"/>
  <c r="AY107" i="6"/>
  <c r="AD107" i="6"/>
  <c r="W107" i="6"/>
  <c r="BM107" i="6"/>
  <c r="BT107" i="6"/>
  <c r="AR107" i="6"/>
  <c r="D107" i="6"/>
  <c r="Q100" i="6"/>
  <c r="AK100" i="6"/>
  <c r="BF100" i="6"/>
  <c r="AY100" i="6"/>
  <c r="AD100" i="6"/>
  <c r="W100" i="6"/>
  <c r="BM100" i="6"/>
  <c r="BT100" i="6"/>
  <c r="AR100" i="6"/>
  <c r="D100" i="6"/>
  <c r="Q110" i="6"/>
  <c r="AK110" i="6"/>
  <c r="BF110" i="6"/>
  <c r="AY110" i="6"/>
  <c r="AD110" i="6"/>
  <c r="W110" i="6"/>
  <c r="BM110" i="6"/>
  <c r="BT110" i="6"/>
  <c r="AR110" i="6"/>
  <c r="D110" i="6"/>
  <c r="Q111" i="6"/>
  <c r="AK111" i="6"/>
  <c r="BF111" i="6"/>
  <c r="AY111" i="6"/>
  <c r="AD111" i="6"/>
  <c r="W111" i="6"/>
  <c r="BM111" i="6"/>
  <c r="BT111" i="6"/>
  <c r="AR111" i="6"/>
  <c r="D111" i="6"/>
  <c r="Q122" i="6"/>
  <c r="AK122" i="6"/>
  <c r="BF122" i="6"/>
  <c r="AY122" i="6"/>
  <c r="AD122" i="6"/>
  <c r="W122" i="6"/>
  <c r="BM122" i="6"/>
  <c r="BT122" i="6"/>
  <c r="AR122" i="6"/>
  <c r="D122" i="6"/>
  <c r="Q130" i="6"/>
  <c r="AK130" i="6"/>
  <c r="BF130" i="6"/>
  <c r="AY130" i="6"/>
  <c r="AD130" i="6"/>
  <c r="W130" i="6"/>
  <c r="BM130" i="6"/>
  <c r="BT130" i="6"/>
  <c r="AR130" i="6"/>
  <c r="D130" i="6"/>
  <c r="Q114" i="6"/>
  <c r="AK114" i="6"/>
  <c r="BF114" i="6"/>
  <c r="AY114" i="6"/>
  <c r="AD114" i="6"/>
  <c r="W114" i="6"/>
  <c r="BM114" i="6"/>
  <c r="BT114" i="6"/>
  <c r="AR114" i="6"/>
  <c r="D114" i="6"/>
  <c r="Q115" i="6"/>
  <c r="AK115" i="6"/>
  <c r="BF115" i="6"/>
  <c r="AY115" i="6"/>
  <c r="AD115" i="6"/>
  <c r="W115" i="6"/>
  <c r="BM115" i="6"/>
  <c r="BT115" i="6"/>
  <c r="AR115" i="6"/>
  <c r="D115" i="6"/>
  <c r="Q127" i="6"/>
  <c r="AK127" i="6"/>
  <c r="BF127" i="6"/>
  <c r="AY127" i="6"/>
  <c r="AD127" i="6"/>
  <c r="W127" i="6"/>
  <c r="BM127" i="6"/>
  <c r="BT127" i="6"/>
  <c r="AR127" i="6"/>
  <c r="D127" i="6"/>
  <c r="Q128" i="6"/>
  <c r="AK128" i="6"/>
  <c r="BF128" i="6"/>
  <c r="AY128" i="6"/>
  <c r="AD128" i="6"/>
  <c r="W128" i="6"/>
  <c r="BM128" i="6"/>
  <c r="BT128" i="6"/>
  <c r="AR128" i="6"/>
  <c r="D128" i="6"/>
  <c r="Q123" i="6"/>
  <c r="AK123" i="6"/>
  <c r="BF123" i="6"/>
  <c r="AY123" i="6"/>
  <c r="AD123" i="6"/>
  <c r="W123" i="6"/>
  <c r="BM123" i="6"/>
  <c r="BT123" i="6"/>
  <c r="AR123" i="6"/>
  <c r="D123" i="6"/>
  <c r="Q112" i="6"/>
  <c r="AK112" i="6"/>
  <c r="BF112" i="6"/>
  <c r="AY112" i="6"/>
  <c r="AD112" i="6"/>
  <c r="W112" i="6"/>
  <c r="BM112" i="6"/>
  <c r="BT112" i="6"/>
  <c r="AR112" i="6"/>
  <c r="D112" i="6"/>
  <c r="Q120" i="6"/>
  <c r="AK120" i="6"/>
  <c r="BF120" i="6"/>
  <c r="AY120" i="6"/>
  <c r="AD120" i="6"/>
  <c r="W120" i="6"/>
  <c r="BM120" i="6"/>
  <c r="BT120" i="6"/>
  <c r="AR120" i="6"/>
  <c r="D120" i="6"/>
  <c r="Q124" i="6"/>
  <c r="AK124" i="6"/>
  <c r="BF124" i="6"/>
  <c r="AY124" i="6"/>
  <c r="AD124" i="6"/>
  <c r="W124" i="6"/>
  <c r="BM124" i="6"/>
  <c r="BT124" i="6"/>
  <c r="AR124" i="6"/>
  <c r="D124" i="6"/>
  <c r="Q113" i="6"/>
  <c r="AK113" i="6"/>
  <c r="BF113" i="6"/>
  <c r="AY113" i="6"/>
  <c r="AD113" i="6"/>
  <c r="W113" i="6"/>
  <c r="BM113" i="6"/>
  <c r="BT113" i="6"/>
  <c r="AR113" i="6"/>
  <c r="D113" i="6"/>
  <c r="Q116" i="6"/>
  <c r="AK116" i="6"/>
  <c r="BF116" i="6"/>
  <c r="AY116" i="6"/>
  <c r="AD116" i="6"/>
  <c r="W116" i="6"/>
  <c r="BM116" i="6"/>
  <c r="BT116" i="6"/>
  <c r="AR116" i="6"/>
  <c r="D116" i="6"/>
  <c r="Q117" i="6"/>
  <c r="AK117" i="6"/>
  <c r="BF117" i="6"/>
  <c r="AY117" i="6"/>
  <c r="AD117" i="6"/>
  <c r="W117" i="6"/>
  <c r="BM117" i="6"/>
  <c r="BT117" i="6"/>
  <c r="AR117" i="6"/>
  <c r="D117" i="6"/>
  <c r="Q121" i="6"/>
  <c r="AK121" i="6"/>
  <c r="BF121" i="6"/>
  <c r="AY121" i="6"/>
  <c r="AD121" i="6"/>
  <c r="W121" i="6"/>
  <c r="BM121" i="6"/>
  <c r="BT121" i="6"/>
  <c r="AR121" i="6"/>
  <c r="D121" i="6"/>
  <c r="Q118" i="6"/>
  <c r="AK118" i="6"/>
  <c r="BF118" i="6"/>
  <c r="AY118" i="6"/>
  <c r="AD118" i="6"/>
  <c r="W118" i="6"/>
  <c r="BM118" i="6"/>
  <c r="BT118" i="6"/>
  <c r="AR118" i="6"/>
  <c r="D118" i="6"/>
  <c r="Q129" i="6"/>
  <c r="AK129" i="6"/>
  <c r="BF129" i="6"/>
  <c r="AY129" i="6"/>
  <c r="AD129" i="6"/>
  <c r="W129" i="6"/>
  <c r="BM129" i="6"/>
  <c r="BT129" i="6"/>
  <c r="AR129" i="6"/>
  <c r="D129" i="6"/>
  <c r="Q126" i="6"/>
  <c r="AK126" i="6"/>
  <c r="BF126" i="6"/>
  <c r="AY126" i="6"/>
  <c r="AD126" i="6"/>
  <c r="W126" i="6"/>
  <c r="BM126" i="6"/>
  <c r="BT126" i="6"/>
  <c r="AR126" i="6"/>
  <c r="D126" i="6"/>
  <c r="Q119" i="6"/>
  <c r="AK119" i="6"/>
  <c r="BF119" i="6"/>
  <c r="AY119" i="6"/>
  <c r="AD119" i="6"/>
  <c r="W119" i="6"/>
  <c r="BM119" i="6"/>
  <c r="BT119" i="6"/>
  <c r="AR119" i="6"/>
  <c r="D119" i="6"/>
  <c r="Q125" i="6"/>
  <c r="AK125" i="6"/>
  <c r="BF125" i="6"/>
  <c r="AY125" i="6"/>
  <c r="AD125" i="6"/>
  <c r="W125" i="6"/>
  <c r="BM125" i="6"/>
  <c r="BT125" i="6"/>
  <c r="AR125" i="6"/>
  <c r="D125" i="6"/>
  <c r="Q134" i="6"/>
  <c r="AK134" i="6"/>
  <c r="BF134" i="6"/>
  <c r="AY134" i="6"/>
  <c r="AD134" i="6"/>
  <c r="W134" i="6"/>
  <c r="BM134" i="6"/>
  <c r="BT134" i="6"/>
  <c r="AR134" i="6"/>
  <c r="D134" i="6"/>
  <c r="Q147" i="6"/>
  <c r="AK147" i="6"/>
  <c r="BF147" i="6"/>
  <c r="AY147" i="6"/>
  <c r="AD147" i="6"/>
  <c r="W147" i="6"/>
  <c r="BM147" i="6"/>
  <c r="BT147" i="6"/>
  <c r="AR147" i="6"/>
  <c r="D147" i="6"/>
  <c r="Q143" i="6"/>
  <c r="AK143" i="6"/>
  <c r="BF143" i="6"/>
  <c r="AY143" i="6"/>
  <c r="AD143" i="6"/>
  <c r="W143" i="6"/>
  <c r="BM143" i="6"/>
  <c r="BT143" i="6"/>
  <c r="AR143" i="6"/>
  <c r="D143" i="6"/>
  <c r="Q138" i="6"/>
  <c r="AK138" i="6"/>
  <c r="BF138" i="6"/>
  <c r="AY138" i="6"/>
  <c r="AD138" i="6"/>
  <c r="W138" i="6"/>
  <c r="BM138" i="6"/>
  <c r="BT138" i="6"/>
  <c r="AR138" i="6"/>
  <c r="D138" i="6"/>
  <c r="Q151" i="6"/>
  <c r="AK151" i="6"/>
  <c r="BF151" i="6"/>
  <c r="AY151" i="6"/>
  <c r="AD151" i="6"/>
  <c r="W151" i="6"/>
  <c r="BM151" i="6"/>
  <c r="BT151" i="6"/>
  <c r="AR151" i="6"/>
  <c r="D151" i="6"/>
  <c r="Q144" i="6"/>
  <c r="AK144" i="6"/>
  <c r="BF144" i="6"/>
  <c r="AY144" i="6"/>
  <c r="AD144" i="6"/>
  <c r="W144" i="6"/>
  <c r="BM144" i="6"/>
  <c r="BT144" i="6"/>
  <c r="AR144" i="6"/>
  <c r="D144" i="6"/>
  <c r="Q141" i="6"/>
  <c r="AK141" i="6"/>
  <c r="BF141" i="6"/>
  <c r="AY141" i="6"/>
  <c r="AD141" i="6"/>
  <c r="W141" i="6"/>
  <c r="BM141" i="6"/>
  <c r="BT141" i="6"/>
  <c r="AR141" i="6"/>
  <c r="D141" i="6"/>
  <c r="Q131" i="6"/>
  <c r="AK131" i="6"/>
  <c r="BF131" i="6"/>
  <c r="AY131" i="6"/>
  <c r="AD131" i="6"/>
  <c r="W131" i="6"/>
  <c r="BM131" i="6"/>
  <c r="BT131" i="6"/>
  <c r="AR131" i="6"/>
  <c r="D131" i="6"/>
  <c r="Q148" i="6"/>
  <c r="AK148" i="6"/>
  <c r="BF148" i="6"/>
  <c r="AY148" i="6"/>
  <c r="AD148" i="6"/>
  <c r="W148" i="6"/>
  <c r="BM148" i="6"/>
  <c r="BT148" i="6"/>
  <c r="AR148" i="6"/>
  <c r="D148" i="6"/>
  <c r="Q153" i="6"/>
  <c r="AK153" i="6"/>
  <c r="BF153" i="6"/>
  <c r="AY153" i="6"/>
  <c r="AD153" i="6"/>
  <c r="W153" i="6"/>
  <c r="BM153" i="6"/>
  <c r="BT153" i="6"/>
  <c r="AR153" i="6"/>
  <c r="D153" i="6"/>
  <c r="Q146" i="6"/>
  <c r="AK146" i="6"/>
  <c r="BF146" i="6"/>
  <c r="AY146" i="6"/>
  <c r="AD146" i="6"/>
  <c r="W146" i="6"/>
  <c r="BM146" i="6"/>
  <c r="BT146" i="6"/>
  <c r="AR146" i="6"/>
  <c r="D146" i="6"/>
  <c r="Q145" i="6"/>
  <c r="AK145" i="6"/>
  <c r="BF145" i="6"/>
  <c r="AY145" i="6"/>
  <c r="AD145" i="6"/>
  <c r="W145" i="6"/>
  <c r="BM145" i="6"/>
  <c r="BT145" i="6"/>
  <c r="AR145" i="6"/>
  <c r="D145" i="6"/>
  <c r="Q137" i="6"/>
  <c r="AK137" i="6"/>
  <c r="BF137" i="6"/>
  <c r="AY137" i="6"/>
  <c r="AD137" i="6"/>
  <c r="W137" i="6"/>
  <c r="BM137" i="6"/>
  <c r="BT137" i="6"/>
  <c r="AR137" i="6"/>
  <c r="D137" i="6"/>
  <c r="Q140" i="6"/>
  <c r="AK140" i="6"/>
  <c r="BF140" i="6"/>
  <c r="AY140" i="6"/>
  <c r="AD140" i="6"/>
  <c r="W140" i="6"/>
  <c r="BM140" i="6"/>
  <c r="BT140" i="6"/>
  <c r="AR140" i="6"/>
  <c r="D140" i="6"/>
  <c r="Q152" i="6"/>
  <c r="AK152" i="6"/>
  <c r="BF152" i="6"/>
  <c r="AY152" i="6"/>
  <c r="AD152" i="6"/>
  <c r="W152" i="6"/>
  <c r="BM152" i="6"/>
  <c r="BT152" i="6"/>
  <c r="AR152" i="6"/>
  <c r="D152" i="6"/>
  <c r="Q139" i="6"/>
  <c r="AK139" i="6"/>
  <c r="BF139" i="6"/>
  <c r="AY139" i="6"/>
  <c r="AD139" i="6"/>
  <c r="W139" i="6"/>
  <c r="BM139" i="6"/>
  <c r="BT139" i="6"/>
  <c r="AR139" i="6"/>
  <c r="D139" i="6"/>
  <c r="Q150" i="6"/>
  <c r="AK150" i="6"/>
  <c r="BF150" i="6"/>
  <c r="AY150" i="6"/>
  <c r="AD150" i="6"/>
  <c r="W150" i="6"/>
  <c r="BM150" i="6"/>
  <c r="BT150" i="6"/>
  <c r="AR150" i="6"/>
  <c r="D150" i="6"/>
  <c r="Q132" i="6"/>
  <c r="AK132" i="6"/>
  <c r="BF132" i="6"/>
  <c r="AY132" i="6"/>
  <c r="AD132" i="6"/>
  <c r="W132" i="6"/>
  <c r="BM132" i="6"/>
  <c r="BT132" i="6"/>
  <c r="AR132" i="6"/>
  <c r="D132" i="6"/>
  <c r="Q156" i="6"/>
  <c r="AK156" i="6"/>
  <c r="BF156" i="6"/>
  <c r="AY156" i="6"/>
  <c r="AD156" i="6"/>
  <c r="W156" i="6"/>
  <c r="BM156" i="6"/>
  <c r="BT156" i="6"/>
  <c r="AR156" i="6"/>
  <c r="D156" i="6"/>
  <c r="Q133" i="6"/>
  <c r="AK133" i="6"/>
  <c r="BF133" i="6"/>
  <c r="AY133" i="6"/>
  <c r="AD133" i="6"/>
  <c r="W133" i="6"/>
  <c r="BM133" i="6"/>
  <c r="BT133" i="6"/>
  <c r="AR133" i="6"/>
  <c r="D133" i="6"/>
  <c r="Q142" i="6"/>
  <c r="AK142" i="6"/>
  <c r="BF142" i="6"/>
  <c r="AY142" i="6"/>
  <c r="AD142" i="6"/>
  <c r="W142" i="6"/>
  <c r="BM142" i="6"/>
  <c r="BT142" i="6"/>
  <c r="AR142" i="6"/>
  <c r="D142" i="6"/>
  <c r="Q155" i="6"/>
  <c r="AK155" i="6"/>
  <c r="BF155" i="6"/>
  <c r="AY155" i="6"/>
  <c r="AD155" i="6"/>
  <c r="W155" i="6"/>
  <c r="BM155" i="6"/>
  <c r="BT155" i="6"/>
  <c r="AR155" i="6"/>
  <c r="D155" i="6"/>
  <c r="Q135" i="6"/>
  <c r="AK135" i="6"/>
  <c r="BF135" i="6"/>
  <c r="AY135" i="6"/>
  <c r="AD135" i="6"/>
  <c r="W135" i="6"/>
  <c r="BM135" i="6"/>
  <c r="BT135" i="6"/>
  <c r="AR135" i="6"/>
  <c r="D135" i="6"/>
  <c r="Q154" i="6"/>
  <c r="AK154" i="6"/>
  <c r="BF154" i="6"/>
  <c r="AY154" i="6"/>
  <c r="AD154" i="6"/>
  <c r="W154" i="6"/>
  <c r="BM154" i="6"/>
  <c r="BT154" i="6"/>
  <c r="AR154" i="6"/>
  <c r="D154" i="6"/>
  <c r="Q149" i="6"/>
  <c r="AK149" i="6"/>
  <c r="BF149" i="6"/>
  <c r="AY149" i="6"/>
  <c r="AD149" i="6"/>
  <c r="W149" i="6"/>
  <c r="BM149" i="6"/>
  <c r="BT149" i="6"/>
  <c r="AR149" i="6"/>
  <c r="D149" i="6"/>
  <c r="Q136" i="6"/>
  <c r="AK136" i="6"/>
  <c r="BF136" i="6"/>
  <c r="AY136" i="6"/>
  <c r="AD136" i="6"/>
  <c r="W136" i="6"/>
  <c r="BM136" i="6"/>
  <c r="BT136" i="6"/>
  <c r="AR136" i="6"/>
  <c r="D136" i="6"/>
  <c r="Q165" i="6"/>
  <c r="AK165" i="6"/>
  <c r="BF165" i="6"/>
  <c r="AY165" i="6"/>
  <c r="AD165" i="6"/>
  <c r="W165" i="6"/>
  <c r="BM165" i="6"/>
  <c r="BT165" i="6"/>
  <c r="AR165" i="6"/>
  <c r="D165" i="6"/>
  <c r="Q170" i="6"/>
  <c r="AK170" i="6"/>
  <c r="BF170" i="6"/>
  <c r="AY170" i="6"/>
  <c r="AD170" i="6"/>
  <c r="W170" i="6"/>
  <c r="BM170" i="6"/>
  <c r="BT170" i="6"/>
  <c r="AR170" i="6"/>
  <c r="D170" i="6"/>
  <c r="Q158" i="6"/>
  <c r="AK158" i="6"/>
  <c r="BF158" i="6"/>
  <c r="AY158" i="6"/>
  <c r="AD158" i="6"/>
  <c r="W158" i="6"/>
  <c r="BM158" i="6"/>
  <c r="BT158" i="6"/>
  <c r="AR158" i="6"/>
  <c r="D158" i="6"/>
  <c r="Q164" i="6"/>
  <c r="AK164" i="6"/>
  <c r="BF164" i="6"/>
  <c r="AY164" i="6"/>
  <c r="AD164" i="6"/>
  <c r="W164" i="6"/>
  <c r="BM164" i="6"/>
  <c r="BT164" i="6"/>
  <c r="AR164" i="6"/>
  <c r="D164" i="6"/>
  <c r="Q181" i="6"/>
  <c r="AK181" i="6"/>
  <c r="BF181" i="6"/>
  <c r="AY181" i="6"/>
  <c r="AD181" i="6"/>
  <c r="W181" i="6"/>
  <c r="BM181" i="6"/>
  <c r="BT181" i="6"/>
  <c r="AR181" i="6"/>
  <c r="D181" i="6"/>
  <c r="Q169" i="6"/>
  <c r="AK169" i="6"/>
  <c r="BF169" i="6"/>
  <c r="AY169" i="6"/>
  <c r="AD169" i="6"/>
  <c r="W169" i="6"/>
  <c r="BM169" i="6"/>
  <c r="BT169" i="6"/>
  <c r="AR169" i="6"/>
  <c r="D169" i="6"/>
  <c r="Q161" i="6"/>
  <c r="AK161" i="6"/>
  <c r="BF161" i="6"/>
  <c r="AY161" i="6"/>
  <c r="AD161" i="6"/>
  <c r="W161" i="6"/>
  <c r="BM161" i="6"/>
  <c r="BT161" i="6"/>
  <c r="AR161" i="6"/>
  <c r="D161" i="6"/>
  <c r="Q176" i="6"/>
  <c r="AK176" i="6"/>
  <c r="BF176" i="6"/>
  <c r="AY176" i="6"/>
  <c r="AD176" i="6"/>
  <c r="W176" i="6"/>
  <c r="BM176" i="6"/>
  <c r="BT176" i="6"/>
  <c r="AR176" i="6"/>
  <c r="D176" i="6"/>
  <c r="Q166" i="6"/>
  <c r="AK166" i="6"/>
  <c r="BF166" i="6"/>
  <c r="AY166" i="6"/>
  <c r="AD166" i="6"/>
  <c r="W166" i="6"/>
  <c r="BM166" i="6"/>
  <c r="BT166" i="6"/>
  <c r="AR166" i="6"/>
  <c r="D166" i="6"/>
  <c r="Q173" i="6"/>
  <c r="AK173" i="6"/>
  <c r="BF173" i="6"/>
  <c r="AY173" i="6"/>
  <c r="AD173" i="6"/>
  <c r="W173" i="6"/>
  <c r="BM173" i="6"/>
  <c r="BT173" i="6"/>
  <c r="AR173" i="6"/>
  <c r="D173" i="6"/>
  <c r="Q159" i="6"/>
  <c r="AK159" i="6"/>
  <c r="BF159" i="6"/>
  <c r="AY159" i="6"/>
  <c r="AD159" i="6"/>
  <c r="W159" i="6"/>
  <c r="BM159" i="6"/>
  <c r="BT159" i="6"/>
  <c r="AR159" i="6"/>
  <c r="D159" i="6"/>
  <c r="Q162" i="6"/>
  <c r="AK162" i="6"/>
  <c r="BF162" i="6"/>
  <c r="AY162" i="6"/>
  <c r="AD162" i="6"/>
  <c r="W162" i="6"/>
  <c r="BM162" i="6"/>
  <c r="BT162" i="6"/>
  <c r="AR162" i="6"/>
  <c r="D162" i="6"/>
  <c r="Q177" i="6"/>
  <c r="AK177" i="6"/>
  <c r="BF177" i="6"/>
  <c r="AY177" i="6"/>
  <c r="AD177" i="6"/>
  <c r="W177" i="6"/>
  <c r="BM177" i="6"/>
  <c r="BT177" i="6"/>
  <c r="AR177" i="6"/>
  <c r="D177" i="6"/>
  <c r="Q178" i="6"/>
  <c r="AK178" i="6"/>
  <c r="BF178" i="6"/>
  <c r="AY178" i="6"/>
  <c r="AD178" i="6"/>
  <c r="W178" i="6"/>
  <c r="BM178" i="6"/>
  <c r="BT178" i="6"/>
  <c r="AR178" i="6"/>
  <c r="D178" i="6"/>
  <c r="Q160" i="6"/>
  <c r="AK160" i="6"/>
  <c r="BF160" i="6"/>
  <c r="AY160" i="6"/>
  <c r="AD160" i="6"/>
  <c r="W160" i="6"/>
  <c r="BM160" i="6"/>
  <c r="BT160" i="6"/>
  <c r="AR160" i="6"/>
  <c r="D160" i="6"/>
  <c r="Q171" i="6"/>
  <c r="AK171" i="6"/>
  <c r="BF171" i="6"/>
  <c r="AY171" i="6"/>
  <c r="AD171" i="6"/>
  <c r="W171" i="6"/>
  <c r="BM171" i="6"/>
  <c r="BT171" i="6"/>
  <c r="AR171" i="6"/>
  <c r="D171" i="6"/>
  <c r="Q182" i="6"/>
  <c r="AK182" i="6"/>
  <c r="BF182" i="6"/>
  <c r="AY182" i="6"/>
  <c r="AD182" i="6"/>
  <c r="W182" i="6"/>
  <c r="BM182" i="6"/>
  <c r="BT182" i="6"/>
  <c r="AR182" i="6"/>
  <c r="D182" i="6"/>
  <c r="Q157" i="6"/>
  <c r="AK157" i="6"/>
  <c r="BF157" i="6"/>
  <c r="AY157" i="6"/>
  <c r="AD157" i="6"/>
  <c r="W157" i="6"/>
  <c r="BM157" i="6"/>
  <c r="BT157" i="6"/>
  <c r="AR157" i="6"/>
  <c r="D157" i="6"/>
  <c r="Q175" i="6"/>
  <c r="AK175" i="6"/>
  <c r="BF175" i="6"/>
  <c r="AY175" i="6"/>
  <c r="AD175" i="6"/>
  <c r="W175" i="6"/>
  <c r="BM175" i="6"/>
  <c r="BT175" i="6"/>
  <c r="AR175" i="6"/>
  <c r="D175" i="6"/>
  <c r="Q163" i="6"/>
  <c r="AK163" i="6"/>
  <c r="BF163" i="6"/>
  <c r="AY163" i="6"/>
  <c r="AD163" i="6"/>
  <c r="W163" i="6"/>
  <c r="BM163" i="6"/>
  <c r="BT163" i="6"/>
  <c r="AR163" i="6"/>
  <c r="D163" i="6"/>
  <c r="Q172" i="6"/>
  <c r="AK172" i="6"/>
  <c r="BF172" i="6"/>
  <c r="AY172" i="6"/>
  <c r="AD172" i="6"/>
  <c r="W172" i="6"/>
  <c r="BM172" i="6"/>
  <c r="BT172" i="6"/>
  <c r="AR172" i="6"/>
  <c r="D172" i="6"/>
  <c r="Q174" i="6"/>
  <c r="AK174" i="6"/>
  <c r="BF174" i="6"/>
  <c r="AY174" i="6"/>
  <c r="AD174" i="6"/>
  <c r="W174" i="6"/>
  <c r="BM174" i="6"/>
  <c r="BT174" i="6"/>
  <c r="AR174" i="6"/>
  <c r="D174" i="6"/>
  <c r="Q180" i="6"/>
  <c r="AK180" i="6"/>
  <c r="BF180" i="6"/>
  <c r="AY180" i="6"/>
  <c r="AD180" i="6"/>
  <c r="W180" i="6"/>
  <c r="BM180" i="6"/>
  <c r="BT180" i="6"/>
  <c r="AR180" i="6"/>
  <c r="D180" i="6"/>
  <c r="Q168" i="6"/>
  <c r="AK168" i="6"/>
  <c r="BF168" i="6"/>
  <c r="AY168" i="6"/>
  <c r="AD168" i="6"/>
  <c r="W168" i="6"/>
  <c r="BM168" i="6"/>
  <c r="BT168" i="6"/>
  <c r="AR168" i="6"/>
  <c r="D168" i="6"/>
  <c r="Q179" i="6"/>
  <c r="AK179" i="6"/>
  <c r="BF179" i="6"/>
  <c r="AY179" i="6"/>
  <c r="AD179" i="6"/>
  <c r="W179" i="6"/>
  <c r="BM179" i="6"/>
  <c r="BT179" i="6"/>
  <c r="AR179" i="6"/>
  <c r="D179" i="6"/>
  <c r="Q195" i="6"/>
  <c r="AK195" i="6"/>
  <c r="BF195" i="6"/>
  <c r="AY195" i="6"/>
  <c r="AD195" i="6"/>
  <c r="W195" i="6"/>
  <c r="BM195" i="6"/>
  <c r="BT195" i="6"/>
  <c r="AR195" i="6"/>
  <c r="D195" i="6"/>
  <c r="Q183" i="6"/>
  <c r="AK183" i="6"/>
  <c r="BF183" i="6"/>
  <c r="AY183" i="6"/>
  <c r="AD183" i="6"/>
  <c r="W183" i="6"/>
  <c r="BM183" i="6"/>
  <c r="BT183" i="6"/>
  <c r="AR183" i="6"/>
  <c r="D183" i="6"/>
  <c r="Q207" i="6"/>
  <c r="AK207" i="6"/>
  <c r="BF207" i="6"/>
  <c r="AY207" i="6"/>
  <c r="AD207" i="6"/>
  <c r="W207" i="6"/>
  <c r="BM207" i="6"/>
  <c r="BT207" i="6"/>
  <c r="AR207" i="6"/>
  <c r="D207" i="6"/>
  <c r="Q191" i="6"/>
  <c r="AK191" i="6"/>
  <c r="BF191" i="6"/>
  <c r="AY191" i="6"/>
  <c r="AD191" i="6"/>
  <c r="W191" i="6"/>
  <c r="BM191" i="6"/>
  <c r="BT191" i="6"/>
  <c r="AR191" i="6"/>
  <c r="D191" i="6"/>
  <c r="Q197" i="6"/>
  <c r="AK197" i="6"/>
  <c r="BF197" i="6"/>
  <c r="AY197" i="6"/>
  <c r="AD197" i="6"/>
  <c r="W197" i="6"/>
  <c r="BM197" i="6"/>
  <c r="BT197" i="6"/>
  <c r="AR197" i="6"/>
  <c r="D197" i="6"/>
  <c r="Q205" i="6"/>
  <c r="AK205" i="6"/>
  <c r="BF205" i="6"/>
  <c r="AY205" i="6"/>
  <c r="AD205" i="6"/>
  <c r="W205" i="6"/>
  <c r="BM205" i="6"/>
  <c r="BT205" i="6"/>
  <c r="AR205" i="6"/>
  <c r="D205" i="6"/>
  <c r="Q186" i="6"/>
  <c r="AK186" i="6"/>
  <c r="BF186" i="6"/>
  <c r="AY186" i="6"/>
  <c r="AD186" i="6"/>
  <c r="W186" i="6"/>
  <c r="BM186" i="6"/>
  <c r="BT186" i="6"/>
  <c r="AR186" i="6"/>
  <c r="D186" i="6"/>
  <c r="Q200" i="6"/>
  <c r="AK200" i="6"/>
  <c r="BF200" i="6"/>
  <c r="AY200" i="6"/>
  <c r="AD200" i="6"/>
  <c r="W200" i="6"/>
  <c r="BM200" i="6"/>
  <c r="BT200" i="6"/>
  <c r="AR200" i="6"/>
  <c r="D200" i="6"/>
  <c r="Q185" i="6"/>
  <c r="AK185" i="6"/>
  <c r="BF185" i="6"/>
  <c r="AY185" i="6"/>
  <c r="AD185" i="6"/>
  <c r="W185" i="6"/>
  <c r="BM185" i="6"/>
  <c r="BT185" i="6"/>
  <c r="AR185" i="6"/>
  <c r="D185" i="6"/>
  <c r="Q194" i="6"/>
  <c r="AK194" i="6"/>
  <c r="BF194" i="6"/>
  <c r="AY194" i="6"/>
  <c r="AD194" i="6"/>
  <c r="W194" i="6"/>
  <c r="BM194" i="6"/>
  <c r="BT194" i="6"/>
  <c r="AR194" i="6"/>
  <c r="D194" i="6"/>
  <c r="Q196" i="6"/>
  <c r="AK196" i="6"/>
  <c r="BF196" i="6"/>
  <c r="AY196" i="6"/>
  <c r="AD196" i="6"/>
  <c r="W196" i="6"/>
  <c r="BM196" i="6"/>
  <c r="BT196" i="6"/>
  <c r="AR196" i="6"/>
  <c r="D196" i="6"/>
  <c r="Q192" i="6"/>
  <c r="AK192" i="6"/>
  <c r="BF192" i="6"/>
  <c r="AY192" i="6"/>
  <c r="AD192" i="6"/>
  <c r="W192" i="6"/>
  <c r="BM192" i="6"/>
  <c r="BT192" i="6"/>
  <c r="AR192" i="6"/>
  <c r="D192" i="6"/>
  <c r="Q193" i="6"/>
  <c r="AK193" i="6"/>
  <c r="BF193" i="6"/>
  <c r="AY193" i="6"/>
  <c r="AD193" i="6"/>
  <c r="W193" i="6"/>
  <c r="BM193" i="6"/>
  <c r="BT193" i="6"/>
  <c r="AR193" i="6"/>
  <c r="D193" i="6"/>
  <c r="Q184" i="6"/>
  <c r="AK184" i="6"/>
  <c r="BF184" i="6"/>
  <c r="AY184" i="6"/>
  <c r="AD184" i="6"/>
  <c r="W184" i="6"/>
  <c r="BM184" i="6"/>
  <c r="BT184" i="6"/>
  <c r="AR184" i="6"/>
  <c r="D184" i="6"/>
  <c r="Q189" i="6"/>
  <c r="AK189" i="6"/>
  <c r="BF189" i="6"/>
  <c r="AY189" i="6"/>
  <c r="AD189" i="6"/>
  <c r="W189" i="6"/>
  <c r="BM189" i="6"/>
  <c r="BT189" i="6"/>
  <c r="AR189" i="6"/>
  <c r="D189" i="6"/>
  <c r="Q190" i="6"/>
  <c r="AK190" i="6"/>
  <c r="BF190" i="6"/>
  <c r="AY190" i="6"/>
  <c r="AD190" i="6"/>
  <c r="W190" i="6"/>
  <c r="BM190" i="6"/>
  <c r="BT190" i="6"/>
  <c r="AR190" i="6"/>
  <c r="D190" i="6"/>
  <c r="Q201" i="6"/>
  <c r="AK201" i="6"/>
  <c r="BF201" i="6"/>
  <c r="AY201" i="6"/>
  <c r="AD201" i="6"/>
  <c r="W201" i="6"/>
  <c r="BM201" i="6"/>
  <c r="BT201" i="6"/>
  <c r="AR201" i="6"/>
  <c r="D201" i="6"/>
  <c r="Q206" i="6"/>
  <c r="AK206" i="6"/>
  <c r="BF206" i="6"/>
  <c r="AY206" i="6"/>
  <c r="AD206" i="6"/>
  <c r="W206" i="6"/>
  <c r="BM206" i="6"/>
  <c r="BT206" i="6"/>
  <c r="AR206" i="6"/>
  <c r="D206" i="6"/>
  <c r="Q202" i="6"/>
  <c r="AK202" i="6"/>
  <c r="BF202" i="6"/>
  <c r="AY202" i="6"/>
  <c r="AD202" i="6"/>
  <c r="W202" i="6"/>
  <c r="BM202" i="6"/>
  <c r="BT202" i="6"/>
  <c r="AR202" i="6"/>
  <c r="D202" i="6"/>
  <c r="Q187" i="6"/>
  <c r="AK187" i="6"/>
  <c r="BF187" i="6"/>
  <c r="AY187" i="6"/>
  <c r="AD187" i="6"/>
  <c r="W187" i="6"/>
  <c r="BM187" i="6"/>
  <c r="BT187" i="6"/>
  <c r="AR187" i="6"/>
  <c r="D187" i="6"/>
  <c r="Q203" i="6"/>
  <c r="AK203" i="6"/>
  <c r="BF203" i="6"/>
  <c r="AY203" i="6"/>
  <c r="AD203" i="6"/>
  <c r="W203" i="6"/>
  <c r="BM203" i="6"/>
  <c r="BT203" i="6"/>
  <c r="AR203" i="6"/>
  <c r="D203" i="6"/>
  <c r="Q198" i="6"/>
  <c r="AK198" i="6"/>
  <c r="BF198" i="6"/>
  <c r="AY198" i="6"/>
  <c r="AD198" i="6"/>
  <c r="W198" i="6"/>
  <c r="BM198" i="6"/>
  <c r="BT198" i="6"/>
  <c r="AR198" i="6"/>
  <c r="D198" i="6"/>
  <c r="Q199" i="6"/>
  <c r="AK199" i="6"/>
  <c r="BF199" i="6"/>
  <c r="AY199" i="6"/>
  <c r="AD199" i="6"/>
  <c r="W199" i="6"/>
  <c r="BM199" i="6"/>
  <c r="BT199" i="6"/>
  <c r="AR199" i="6"/>
  <c r="D199" i="6"/>
  <c r="Q188" i="6"/>
  <c r="AK188" i="6"/>
  <c r="BF188" i="6"/>
  <c r="AY188" i="6"/>
  <c r="AD188" i="6"/>
  <c r="W188" i="6"/>
  <c r="BM188" i="6"/>
  <c r="BT188" i="6"/>
  <c r="AR188" i="6"/>
  <c r="D188" i="6"/>
  <c r="Q204" i="6"/>
  <c r="AK204" i="6"/>
  <c r="BF204" i="6"/>
  <c r="AY204" i="6"/>
  <c r="AD204" i="6"/>
  <c r="W204" i="6"/>
  <c r="BM204" i="6"/>
  <c r="BT204" i="6"/>
  <c r="AR204" i="6"/>
  <c r="D204" i="6"/>
  <c r="Q210" i="6"/>
  <c r="AK210" i="6"/>
  <c r="BF210" i="6"/>
  <c r="AY210" i="6"/>
  <c r="AD210" i="6"/>
  <c r="W210" i="6"/>
  <c r="BM210" i="6"/>
  <c r="BT210" i="6"/>
  <c r="AR210" i="6"/>
  <c r="D210" i="6"/>
  <c r="Q215" i="6"/>
  <c r="AK215" i="6"/>
  <c r="BF215" i="6"/>
  <c r="AY215" i="6"/>
  <c r="AD215" i="6"/>
  <c r="W215" i="6"/>
  <c r="BM215" i="6"/>
  <c r="BT215" i="6"/>
  <c r="AR215" i="6"/>
  <c r="D215" i="6"/>
  <c r="Q214" i="6"/>
  <c r="AK214" i="6"/>
  <c r="BF214" i="6"/>
  <c r="AY214" i="6"/>
  <c r="AD214" i="6"/>
  <c r="W214" i="6"/>
  <c r="BM214" i="6"/>
  <c r="BT214" i="6"/>
  <c r="AR214" i="6"/>
  <c r="D214" i="6"/>
  <c r="Q217" i="6"/>
  <c r="AK217" i="6"/>
  <c r="BF217" i="6"/>
  <c r="AY217" i="6"/>
  <c r="AD217" i="6"/>
  <c r="W217" i="6"/>
  <c r="BM217" i="6"/>
  <c r="BT217" i="6"/>
  <c r="AR217" i="6"/>
  <c r="D217" i="6"/>
  <c r="Q219" i="6"/>
  <c r="AK219" i="6"/>
  <c r="BF219" i="6"/>
  <c r="AY219" i="6"/>
  <c r="AD219" i="6"/>
  <c r="W219" i="6"/>
  <c r="BM219" i="6"/>
  <c r="BT219" i="6"/>
  <c r="AR219" i="6"/>
  <c r="D219" i="6"/>
  <c r="Q211" i="6"/>
  <c r="AK211" i="6"/>
  <c r="BF211" i="6"/>
  <c r="AY211" i="6"/>
  <c r="AD211" i="6"/>
  <c r="W211" i="6"/>
  <c r="BM211" i="6"/>
  <c r="BT211" i="6"/>
  <c r="AR211" i="6"/>
  <c r="D211" i="6"/>
  <c r="Q212" i="6"/>
  <c r="AK212" i="6"/>
  <c r="BF212" i="6"/>
  <c r="AY212" i="6"/>
  <c r="AD212" i="6"/>
  <c r="W212" i="6"/>
  <c r="BM212" i="6"/>
  <c r="BT212" i="6"/>
  <c r="AR212" i="6"/>
  <c r="D212" i="6"/>
  <c r="Q213" i="6"/>
  <c r="AK213" i="6"/>
  <c r="BF213" i="6"/>
  <c r="AY213" i="6"/>
  <c r="AD213" i="6"/>
  <c r="W213" i="6"/>
  <c r="BM213" i="6"/>
  <c r="BT213" i="6"/>
  <c r="AR213" i="6"/>
  <c r="D213" i="6"/>
  <c r="Q208" i="6"/>
  <c r="AK208" i="6"/>
  <c r="BF208" i="6"/>
  <c r="AY208" i="6"/>
  <c r="AD208" i="6"/>
  <c r="W208" i="6"/>
  <c r="BM208" i="6"/>
  <c r="BT208" i="6"/>
  <c r="AR208" i="6"/>
  <c r="D208" i="6"/>
  <c r="Q218" i="6"/>
  <c r="AK218" i="6"/>
  <c r="BF218" i="6"/>
  <c r="AY218" i="6"/>
  <c r="AD218" i="6"/>
  <c r="W218" i="6"/>
  <c r="BM218" i="6"/>
  <c r="BT218" i="6"/>
  <c r="AR218" i="6"/>
  <c r="D218" i="6"/>
  <c r="Q216" i="6"/>
  <c r="AK216" i="6"/>
  <c r="BF216" i="6"/>
  <c r="AY216" i="6"/>
  <c r="AD216" i="6"/>
  <c r="W216" i="6"/>
  <c r="BM216" i="6"/>
  <c r="BT216" i="6"/>
  <c r="AR216" i="6"/>
  <c r="D216" i="6"/>
  <c r="Q209" i="6"/>
  <c r="AK209" i="6"/>
  <c r="BF209" i="6"/>
  <c r="AY209" i="6"/>
  <c r="AD209" i="6"/>
  <c r="W209" i="6"/>
  <c r="BM209" i="6"/>
  <c r="BT209" i="6"/>
  <c r="AR209" i="6"/>
  <c r="D209" i="6"/>
  <c r="E167" i="6"/>
  <c r="E178" i="6"/>
  <c r="M178" i="6"/>
  <c r="Z178" i="6"/>
  <c r="AG178" i="6"/>
  <c r="AN178" i="6"/>
  <c r="AU178" i="6"/>
  <c r="BB178" i="6"/>
  <c r="BI178" i="6"/>
  <c r="BP178" i="6"/>
  <c r="BP149" i="6"/>
  <c r="BI149" i="6"/>
  <c r="BB149" i="6"/>
  <c r="AU149" i="6"/>
  <c r="AN149" i="6"/>
  <c r="AG149" i="6"/>
  <c r="Z149" i="6"/>
  <c r="T149" i="6"/>
  <c r="M149" i="6"/>
  <c r="E149" i="6"/>
  <c r="BP153" i="6"/>
  <c r="BI153" i="6"/>
  <c r="BB153" i="6"/>
  <c r="AU153" i="6"/>
  <c r="AN153" i="6"/>
  <c r="AG153" i="6"/>
  <c r="Z153" i="6"/>
  <c r="T153" i="6"/>
  <c r="M153" i="6"/>
  <c r="E153" i="6"/>
  <c r="E73" i="6"/>
  <c r="M73" i="6"/>
  <c r="T73" i="6"/>
  <c r="Z73" i="6"/>
  <c r="AG73" i="6"/>
  <c r="AN73" i="6"/>
  <c r="AU73" i="6"/>
  <c r="BB73" i="6"/>
  <c r="BI73" i="6"/>
  <c r="BP73" i="6"/>
  <c r="E26" i="6"/>
  <c r="E18" i="6"/>
  <c r="E16" i="6"/>
  <c r="E5" i="6"/>
  <c r="E12" i="6"/>
  <c r="E10" i="6"/>
  <c r="E6" i="6"/>
  <c r="E20" i="6"/>
  <c r="E13" i="6"/>
  <c r="E14" i="6"/>
  <c r="E24" i="6"/>
  <c r="E7" i="6"/>
  <c r="E8" i="6"/>
  <c r="E19" i="6"/>
  <c r="E11" i="6"/>
  <c r="E4" i="6"/>
  <c r="E17" i="6"/>
  <c r="E25" i="6"/>
  <c r="E21" i="6"/>
  <c r="E15" i="6"/>
  <c r="E22" i="6"/>
  <c r="E9" i="6"/>
  <c r="E41" i="6"/>
  <c r="E32" i="6"/>
  <c r="E31" i="6"/>
  <c r="E39" i="6"/>
  <c r="E46" i="6"/>
  <c r="E48" i="6"/>
  <c r="E47" i="6"/>
  <c r="E50" i="6"/>
  <c r="E36" i="6"/>
  <c r="E29" i="6"/>
  <c r="E37" i="6"/>
  <c r="E44" i="6"/>
  <c r="E35" i="6"/>
  <c r="E49" i="6"/>
  <c r="E30" i="6"/>
  <c r="E43" i="6"/>
  <c r="E45" i="6"/>
  <c r="E34" i="6"/>
  <c r="E42" i="6"/>
  <c r="E27" i="6"/>
  <c r="E40" i="6"/>
  <c r="E38" i="6"/>
  <c r="E33" i="6"/>
  <c r="E28" i="6"/>
  <c r="E58" i="6"/>
  <c r="E52" i="6"/>
  <c r="E60" i="6"/>
  <c r="E70" i="6"/>
  <c r="E63" i="6"/>
  <c r="E55" i="6"/>
  <c r="E67" i="6"/>
  <c r="E69" i="6"/>
  <c r="E54" i="6"/>
  <c r="E51" i="6"/>
  <c r="E57" i="6"/>
  <c r="E72" i="6"/>
  <c r="E56" i="6"/>
  <c r="E71" i="6"/>
  <c r="E61" i="6"/>
  <c r="E65" i="6"/>
  <c r="E53" i="6"/>
  <c r="E62" i="6"/>
  <c r="E64" i="6"/>
  <c r="E66" i="6"/>
  <c r="E68" i="6"/>
  <c r="E59" i="6"/>
  <c r="E82" i="6"/>
  <c r="E78" i="6"/>
  <c r="E93" i="6"/>
  <c r="E97" i="6"/>
  <c r="E89" i="6"/>
  <c r="E75" i="6"/>
  <c r="E92" i="6"/>
  <c r="E81" i="6"/>
  <c r="E76" i="6"/>
  <c r="E74" i="6"/>
  <c r="E84" i="6"/>
  <c r="E83" i="6"/>
  <c r="E80" i="6"/>
  <c r="E95" i="6"/>
  <c r="E90" i="6"/>
  <c r="E79" i="6"/>
  <c r="E85" i="6"/>
  <c r="E77" i="6"/>
  <c r="E96" i="6"/>
  <c r="E94" i="6"/>
  <c r="E86" i="6"/>
  <c r="E87" i="6"/>
  <c r="E91" i="6"/>
  <c r="E88" i="6"/>
  <c r="E98" i="6"/>
  <c r="E105" i="6"/>
  <c r="E104" i="6"/>
  <c r="E109" i="6"/>
  <c r="E106" i="6"/>
  <c r="E108" i="6"/>
  <c r="E103" i="6"/>
  <c r="E99" i="6"/>
  <c r="E101" i="6"/>
  <c r="E102" i="6"/>
  <c r="E107" i="6"/>
  <c r="E100" i="6"/>
  <c r="E110" i="6"/>
  <c r="E111" i="6"/>
  <c r="E122" i="6"/>
  <c r="E130" i="6"/>
  <c r="E114" i="6"/>
  <c r="E115" i="6"/>
  <c r="E127" i="6"/>
  <c r="E128" i="6"/>
  <c r="E123" i="6"/>
  <c r="E112" i="6"/>
  <c r="E120" i="6"/>
  <c r="E124" i="6"/>
  <c r="E113" i="6"/>
  <c r="E116" i="6"/>
  <c r="E117" i="6"/>
  <c r="E121" i="6"/>
  <c r="E118" i="6"/>
  <c r="E129" i="6"/>
  <c r="E126" i="6"/>
  <c r="E119" i="6"/>
  <c r="E125" i="6"/>
  <c r="E134" i="6"/>
  <c r="E143" i="6"/>
  <c r="E138" i="6"/>
  <c r="E151" i="6"/>
  <c r="E144" i="6"/>
  <c r="E141" i="6"/>
  <c r="E131" i="6"/>
  <c r="E148" i="6"/>
  <c r="E146" i="6"/>
  <c r="E145" i="6"/>
  <c r="E137" i="6"/>
  <c r="E140" i="6"/>
  <c r="E152" i="6"/>
  <c r="E139" i="6"/>
  <c r="E150" i="6"/>
  <c r="E132" i="6"/>
  <c r="E156" i="6"/>
  <c r="E133" i="6"/>
  <c r="E142" i="6"/>
  <c r="E155" i="6"/>
  <c r="E135" i="6"/>
  <c r="E154" i="6"/>
  <c r="E136" i="6"/>
  <c r="E147" i="6"/>
  <c r="E165" i="6"/>
  <c r="E170" i="6"/>
  <c r="E158" i="6"/>
  <c r="E164" i="6"/>
  <c r="E181" i="6"/>
  <c r="E169" i="6"/>
  <c r="E161" i="6"/>
  <c r="E176" i="6"/>
  <c r="E166" i="6"/>
  <c r="E173" i="6"/>
  <c r="E159" i="6"/>
  <c r="E162" i="6"/>
  <c r="E177" i="6"/>
  <c r="E160" i="6"/>
  <c r="E171" i="6"/>
  <c r="E182" i="6"/>
  <c r="E157" i="6"/>
  <c r="E175" i="6"/>
  <c r="E163" i="6"/>
  <c r="E172" i="6"/>
  <c r="E174" i="6"/>
  <c r="E180" i="6"/>
  <c r="E168" i="6"/>
  <c r="E179" i="6"/>
  <c r="E195" i="6"/>
  <c r="E183" i="6"/>
  <c r="E191" i="6"/>
  <c r="E197" i="6"/>
  <c r="E186" i="6"/>
  <c r="E200" i="6"/>
  <c r="E185" i="6"/>
  <c r="E194" i="6"/>
  <c r="E192" i="6"/>
  <c r="E193" i="6"/>
  <c r="E184" i="6"/>
  <c r="E196" i="6"/>
  <c r="E189" i="6"/>
  <c r="E190" i="6"/>
  <c r="E201" i="6"/>
  <c r="E206" i="6"/>
  <c r="E202" i="6"/>
  <c r="E187" i="6"/>
  <c r="E203" i="6"/>
  <c r="E198" i="6"/>
  <c r="E199" i="6"/>
  <c r="E188" i="6"/>
  <c r="E205" i="6"/>
  <c r="E204" i="6"/>
  <c r="E207" i="6"/>
  <c r="E210" i="6"/>
  <c r="E215" i="6"/>
  <c r="E214" i="6"/>
  <c r="E217" i="6"/>
  <c r="E219" i="6"/>
  <c r="E211" i="6"/>
  <c r="E212" i="6"/>
  <c r="E213" i="6"/>
  <c r="E208" i="6"/>
  <c r="E218" i="6"/>
  <c r="E216" i="6"/>
  <c r="E209" i="6"/>
  <c r="BP180" i="6"/>
  <c r="BP182" i="6"/>
  <c r="BP176" i="6"/>
  <c r="BP197" i="6"/>
  <c r="BI197" i="6"/>
  <c r="BB197" i="6"/>
  <c r="AU197" i="6"/>
  <c r="AN197" i="6"/>
  <c r="AG197" i="6"/>
  <c r="Z197" i="6"/>
  <c r="T197" i="6"/>
  <c r="M197" i="6"/>
  <c r="BP20" i="6"/>
  <c r="BI20" i="6"/>
  <c r="BB20" i="6"/>
  <c r="AU20" i="6"/>
  <c r="AN20" i="6"/>
  <c r="AG20" i="6"/>
  <c r="Z20" i="6"/>
  <c r="T20" i="6"/>
  <c r="BP98" i="6"/>
  <c r="BP105" i="6"/>
  <c r="BP104" i="6"/>
  <c r="BP109" i="6"/>
  <c r="BP106" i="6"/>
  <c r="BP108" i="6"/>
  <c r="BP103" i="6"/>
  <c r="BP99" i="6"/>
  <c r="BP101" i="6"/>
  <c r="BP102" i="6"/>
  <c r="BP107" i="6"/>
  <c r="BP100" i="6"/>
  <c r="BP110" i="6"/>
  <c r="BP111" i="6"/>
  <c r="BP210" i="6"/>
  <c r="BP215" i="6"/>
  <c r="BP214" i="6"/>
  <c r="BP217" i="6"/>
  <c r="BP219" i="6"/>
  <c r="BP211" i="6"/>
  <c r="BP212" i="6"/>
  <c r="BP213" i="6"/>
  <c r="BP208" i="6"/>
  <c r="BP218" i="6"/>
  <c r="BP216" i="6"/>
  <c r="BP209" i="6"/>
  <c r="BI98" i="6"/>
  <c r="BI105" i="6"/>
  <c r="BI104" i="6"/>
  <c r="BI109" i="6"/>
  <c r="BI106" i="6"/>
  <c r="BI108" i="6"/>
  <c r="BI103" i="6"/>
  <c r="BI99" i="6"/>
  <c r="BI101" i="6"/>
  <c r="BI102" i="6"/>
  <c r="BI107" i="6"/>
  <c r="BI100" i="6"/>
  <c r="BI110" i="6"/>
  <c r="BI111" i="6"/>
  <c r="BI210" i="6"/>
  <c r="BI215" i="6"/>
  <c r="BI214" i="6"/>
  <c r="BI217" i="6"/>
  <c r="BI219" i="6"/>
  <c r="BI211" i="6"/>
  <c r="BI212" i="6"/>
  <c r="BI213" i="6"/>
  <c r="BI208" i="6"/>
  <c r="BI218" i="6"/>
  <c r="BI216" i="6"/>
  <c r="BI209" i="6"/>
  <c r="BB98" i="6"/>
  <c r="BB105" i="6"/>
  <c r="BB104" i="6"/>
  <c r="BB109" i="6"/>
  <c r="BB106" i="6"/>
  <c r="BB108" i="6"/>
  <c r="BB103" i="6"/>
  <c r="BB99" i="6"/>
  <c r="BB101" i="6"/>
  <c r="BB102" i="6"/>
  <c r="BB107" i="6"/>
  <c r="BB100" i="6"/>
  <c r="BB110" i="6"/>
  <c r="BB111" i="6"/>
  <c r="BB210" i="6"/>
  <c r="BB215" i="6"/>
  <c r="BB214" i="6"/>
  <c r="BB217" i="6"/>
  <c r="BB219" i="6"/>
  <c r="BB211" i="6"/>
  <c r="BB212" i="6"/>
  <c r="BB213" i="6"/>
  <c r="BB208" i="6"/>
  <c r="BB218" i="6"/>
  <c r="BB216" i="6"/>
  <c r="BB209" i="6"/>
  <c r="AU98" i="6"/>
  <c r="AU105" i="6"/>
  <c r="AU104" i="6"/>
  <c r="AU109" i="6"/>
  <c r="AU106" i="6"/>
  <c r="AU108" i="6"/>
  <c r="AU103" i="6"/>
  <c r="AU99" i="6"/>
  <c r="AU101" i="6"/>
  <c r="AU102" i="6"/>
  <c r="AU107" i="6"/>
  <c r="AU100" i="6"/>
  <c r="AU110" i="6"/>
  <c r="AU111" i="6"/>
  <c r="AU210" i="6"/>
  <c r="AU215" i="6"/>
  <c r="AU214" i="6"/>
  <c r="AU217" i="6"/>
  <c r="AU219" i="6"/>
  <c r="AU211" i="6"/>
  <c r="AU212" i="6"/>
  <c r="AU213" i="6"/>
  <c r="AU208" i="6"/>
  <c r="AU218" i="6"/>
  <c r="AU216" i="6"/>
  <c r="AU209" i="6"/>
  <c r="AN98" i="6"/>
  <c r="AN105" i="6"/>
  <c r="AN104" i="6"/>
  <c r="AN109" i="6"/>
  <c r="AN106" i="6"/>
  <c r="AN108" i="6"/>
  <c r="AN103" i="6"/>
  <c r="AN99" i="6"/>
  <c r="AN101" i="6"/>
  <c r="AN102" i="6"/>
  <c r="AN107" i="6"/>
  <c r="AN100" i="6"/>
  <c r="AN110" i="6"/>
  <c r="AN111" i="6"/>
  <c r="AN210" i="6"/>
  <c r="AN215" i="6"/>
  <c r="AN214" i="6"/>
  <c r="AN217" i="6"/>
  <c r="AN219" i="6"/>
  <c r="AN211" i="6"/>
  <c r="AN212" i="6"/>
  <c r="AN213" i="6"/>
  <c r="AN208" i="6"/>
  <c r="AN218" i="6"/>
  <c r="AN216" i="6"/>
  <c r="AN209" i="6"/>
  <c r="AG98" i="6"/>
  <c r="AG105" i="6"/>
  <c r="AG104" i="6"/>
  <c r="AG109" i="6"/>
  <c r="AG106" i="6"/>
  <c r="AG108" i="6"/>
  <c r="AG103" i="6"/>
  <c r="AG99" i="6"/>
  <c r="AG101" i="6"/>
  <c r="AG102" i="6"/>
  <c r="AG107" i="6"/>
  <c r="AG100" i="6"/>
  <c r="AG110" i="6"/>
  <c r="AG111" i="6"/>
  <c r="AG210" i="6"/>
  <c r="AG215" i="6"/>
  <c r="AG214" i="6"/>
  <c r="AG217" i="6"/>
  <c r="AG219" i="6"/>
  <c r="AG211" i="6"/>
  <c r="AG212" i="6"/>
  <c r="AG213" i="6"/>
  <c r="AG208" i="6"/>
  <c r="AG218" i="6"/>
  <c r="AG216" i="6"/>
  <c r="AG209" i="6"/>
  <c r="Z98" i="6"/>
  <c r="Z105" i="6"/>
  <c r="Z104" i="6"/>
  <c r="Z109" i="6"/>
  <c r="Z106" i="6"/>
  <c r="Z108" i="6"/>
  <c r="Z103" i="6"/>
  <c r="Z99" i="6"/>
  <c r="Z101" i="6"/>
  <c r="Z102" i="6"/>
  <c r="Z107" i="6"/>
  <c r="Z100" i="6"/>
  <c r="Z110" i="6"/>
  <c r="Z111" i="6"/>
  <c r="Z210" i="6"/>
  <c r="Z215" i="6"/>
  <c r="Z214" i="6"/>
  <c r="Z217" i="6"/>
  <c r="Z219" i="6"/>
  <c r="Z211" i="6"/>
  <c r="Z212" i="6"/>
  <c r="Z213" i="6"/>
  <c r="Z208" i="6"/>
  <c r="Z218" i="6"/>
  <c r="Z216" i="6"/>
  <c r="Z209" i="6"/>
  <c r="M98" i="6"/>
  <c r="M105" i="6"/>
  <c r="M104" i="6"/>
  <c r="M109" i="6"/>
  <c r="M106" i="6"/>
  <c r="M108" i="6"/>
  <c r="M103" i="6"/>
  <c r="M99" i="6"/>
  <c r="M101" i="6"/>
  <c r="M102" i="6"/>
  <c r="M107" i="6"/>
  <c r="M100" i="6"/>
  <c r="M110" i="6"/>
  <c r="M111" i="6"/>
  <c r="M210" i="6"/>
  <c r="M215" i="6"/>
  <c r="M214" i="6"/>
  <c r="M217" i="6"/>
  <c r="M219" i="6"/>
  <c r="M211" i="6"/>
  <c r="M212" i="6"/>
  <c r="M213" i="6"/>
  <c r="M208" i="6"/>
  <c r="M218" i="6"/>
  <c r="M216" i="6"/>
  <c r="M209" i="6"/>
  <c r="BP174" i="6"/>
  <c r="BI174" i="6"/>
  <c r="BB174" i="6"/>
  <c r="AU174" i="6"/>
  <c r="AN174" i="6"/>
  <c r="AG174" i="6"/>
  <c r="Z174" i="6"/>
  <c r="T174" i="6"/>
  <c r="M174" i="6"/>
  <c r="BP175" i="6"/>
  <c r="BI175" i="6"/>
  <c r="BB175" i="6"/>
  <c r="AU175" i="6"/>
  <c r="AN175" i="6"/>
  <c r="AG175" i="6"/>
  <c r="Z175" i="6"/>
  <c r="T175" i="6"/>
  <c r="M175" i="6"/>
  <c r="BP159" i="6"/>
  <c r="BI159" i="6"/>
  <c r="BB159" i="6"/>
  <c r="AU159" i="6"/>
  <c r="AN159" i="6"/>
  <c r="AG159" i="6"/>
  <c r="Z159" i="6"/>
  <c r="T159" i="6"/>
  <c r="M159" i="6"/>
  <c r="BP154" i="6"/>
  <c r="BI154" i="6"/>
  <c r="BB154" i="6"/>
  <c r="AU154" i="6"/>
  <c r="AN154" i="6"/>
  <c r="AG154" i="6"/>
  <c r="Z154" i="6"/>
  <c r="T154" i="6"/>
  <c r="M154" i="6"/>
  <c r="BP155" i="6"/>
  <c r="BI155" i="6"/>
  <c r="BB155" i="6"/>
  <c r="AU155" i="6"/>
  <c r="AN155" i="6"/>
  <c r="AG155" i="6"/>
  <c r="Z155" i="6"/>
  <c r="T155" i="6"/>
  <c r="M155" i="6"/>
  <c r="BP142" i="6"/>
  <c r="BI142" i="6"/>
  <c r="BB142" i="6"/>
  <c r="AU142" i="6"/>
  <c r="AN142" i="6"/>
  <c r="AG142" i="6"/>
  <c r="Z142" i="6"/>
  <c r="T142" i="6"/>
  <c r="M142" i="6"/>
  <c r="BP48" i="6"/>
  <c r="BI48" i="6"/>
  <c r="BB48" i="6"/>
  <c r="AU48" i="6"/>
  <c r="AN48" i="6"/>
  <c r="AG48" i="6"/>
  <c r="Z48" i="6"/>
  <c r="T48" i="6"/>
  <c r="M48" i="6"/>
  <c r="BP41" i="6"/>
  <c r="BI41" i="6"/>
  <c r="BB41" i="6"/>
  <c r="AU41" i="6"/>
  <c r="AN41" i="6"/>
  <c r="AG41" i="6"/>
  <c r="Z41" i="6"/>
  <c r="T41" i="6"/>
  <c r="M41" i="6"/>
  <c r="BP54" i="6"/>
  <c r="BI54" i="6"/>
  <c r="BB54" i="6"/>
  <c r="AU54" i="6"/>
  <c r="AN54" i="6"/>
  <c r="AG54" i="6"/>
  <c r="Z54" i="6"/>
  <c r="T54" i="6"/>
  <c r="M54" i="6"/>
  <c r="BP204" i="6"/>
  <c r="BI204" i="6"/>
  <c r="BB204" i="6"/>
  <c r="AU204" i="6"/>
  <c r="AN204" i="6"/>
  <c r="AG204" i="6"/>
  <c r="Z204" i="6"/>
  <c r="T204" i="6"/>
  <c r="M204" i="6"/>
  <c r="BP205" i="6"/>
  <c r="BI205" i="6"/>
  <c r="BB205" i="6"/>
  <c r="AU205" i="6"/>
  <c r="AN205" i="6"/>
  <c r="AG205" i="6"/>
  <c r="Z205" i="6"/>
  <c r="T205" i="6"/>
  <c r="M205" i="6"/>
  <c r="BP188" i="6"/>
  <c r="BI188" i="6"/>
  <c r="BB188" i="6"/>
  <c r="AU188" i="6"/>
  <c r="AN188" i="6"/>
  <c r="AG188" i="6"/>
  <c r="Z188" i="6"/>
  <c r="T188" i="6"/>
  <c r="M188" i="6"/>
  <c r="BP198" i="6"/>
  <c r="BI198" i="6"/>
  <c r="BB198" i="6"/>
  <c r="AU198" i="6"/>
  <c r="AN198" i="6"/>
  <c r="AG198" i="6"/>
  <c r="Z198" i="6"/>
  <c r="T198" i="6"/>
  <c r="M198" i="6"/>
  <c r="BP187" i="6"/>
  <c r="BI187" i="6"/>
  <c r="BB187" i="6"/>
  <c r="AU187" i="6"/>
  <c r="AN187" i="6"/>
  <c r="AG187" i="6"/>
  <c r="Z187" i="6"/>
  <c r="T187" i="6"/>
  <c r="M187" i="6"/>
  <c r="BP202" i="6"/>
  <c r="BI202" i="6"/>
  <c r="BB202" i="6"/>
  <c r="AU202" i="6"/>
  <c r="AN202" i="6"/>
  <c r="AG202" i="6"/>
  <c r="Z202" i="6"/>
  <c r="T202" i="6"/>
  <c r="M202" i="6"/>
  <c r="BP206" i="6"/>
  <c r="BI206" i="6"/>
  <c r="BB206" i="6"/>
  <c r="AU206" i="6"/>
  <c r="AN206" i="6"/>
  <c r="AG206" i="6"/>
  <c r="Z206" i="6"/>
  <c r="T206" i="6"/>
  <c r="M206" i="6"/>
  <c r="BP201" i="6"/>
  <c r="BI201" i="6"/>
  <c r="BB201" i="6"/>
  <c r="AU201" i="6"/>
  <c r="AN201" i="6"/>
  <c r="AG201" i="6"/>
  <c r="Z201" i="6"/>
  <c r="T201" i="6"/>
  <c r="M201" i="6"/>
  <c r="BP189" i="6"/>
  <c r="BI189" i="6"/>
  <c r="BB189" i="6"/>
  <c r="AU189" i="6"/>
  <c r="AN189" i="6"/>
  <c r="AG189" i="6"/>
  <c r="Z189" i="6"/>
  <c r="T189" i="6"/>
  <c r="M189" i="6"/>
  <c r="BP196" i="6"/>
  <c r="BI196" i="6"/>
  <c r="BB196" i="6"/>
  <c r="AU196" i="6"/>
  <c r="AN196" i="6"/>
  <c r="AG196" i="6"/>
  <c r="Z196" i="6"/>
  <c r="T196" i="6"/>
  <c r="M196" i="6"/>
  <c r="BP193" i="6"/>
  <c r="BI193" i="6"/>
  <c r="BB193" i="6"/>
  <c r="AU193" i="6"/>
  <c r="AN193" i="6"/>
  <c r="AG193" i="6"/>
  <c r="Z193" i="6"/>
  <c r="T193" i="6"/>
  <c r="M193" i="6"/>
  <c r="BP192" i="6"/>
  <c r="BI192" i="6"/>
  <c r="BB192" i="6"/>
  <c r="AU192" i="6"/>
  <c r="AN192" i="6"/>
  <c r="AG192" i="6"/>
  <c r="Z192" i="6"/>
  <c r="T192" i="6"/>
  <c r="M192" i="6"/>
  <c r="BP185" i="6"/>
  <c r="BI185" i="6"/>
  <c r="BB185" i="6"/>
  <c r="AU185" i="6"/>
  <c r="AN185" i="6"/>
  <c r="AG185" i="6"/>
  <c r="Z185" i="6"/>
  <c r="T185" i="6"/>
  <c r="M185" i="6"/>
  <c r="BP200" i="6"/>
  <c r="BI200" i="6"/>
  <c r="BB200" i="6"/>
  <c r="AU200" i="6"/>
  <c r="AN200" i="6"/>
  <c r="AG200" i="6"/>
  <c r="Z200" i="6"/>
  <c r="T200" i="6"/>
  <c r="M200" i="6"/>
  <c r="BP186" i="6"/>
  <c r="BI186" i="6"/>
  <c r="BB186" i="6"/>
  <c r="AU186" i="6"/>
  <c r="AN186" i="6"/>
  <c r="AG186" i="6"/>
  <c r="Z186" i="6"/>
  <c r="T186" i="6"/>
  <c r="M186" i="6"/>
  <c r="BP191" i="6"/>
  <c r="BI191" i="6"/>
  <c r="BB191" i="6"/>
  <c r="AU191" i="6"/>
  <c r="AN191" i="6"/>
  <c r="AG191" i="6"/>
  <c r="Z191" i="6"/>
  <c r="T191" i="6"/>
  <c r="M191" i="6"/>
  <c r="BP91" i="6"/>
  <c r="BI91" i="6"/>
  <c r="BB91" i="6"/>
  <c r="AU91" i="6"/>
  <c r="AN91" i="6"/>
  <c r="AG91" i="6"/>
  <c r="Z91" i="6"/>
  <c r="T91" i="6"/>
  <c r="M91" i="6"/>
  <c r="BP96" i="6"/>
  <c r="BI96" i="6"/>
  <c r="BB96" i="6"/>
  <c r="AU96" i="6"/>
  <c r="AN96" i="6"/>
  <c r="AG96" i="6"/>
  <c r="Z96" i="6"/>
  <c r="T96" i="6"/>
  <c r="M96" i="6"/>
  <c r="BP90" i="6"/>
  <c r="BI90" i="6"/>
  <c r="BB90" i="6"/>
  <c r="AU90" i="6"/>
  <c r="AN90" i="6"/>
  <c r="AG90" i="6"/>
  <c r="Z90" i="6"/>
  <c r="T90" i="6"/>
  <c r="M90" i="6"/>
  <c r="BP95" i="6"/>
  <c r="BI95" i="6"/>
  <c r="BB95" i="6"/>
  <c r="AU95" i="6"/>
  <c r="AN95" i="6"/>
  <c r="AG95" i="6"/>
  <c r="Z95" i="6"/>
  <c r="T95" i="6"/>
  <c r="M95" i="6"/>
  <c r="BP83" i="6"/>
  <c r="BI83" i="6"/>
  <c r="BB83" i="6"/>
  <c r="AU83" i="6"/>
  <c r="AN83" i="6"/>
  <c r="AG83" i="6"/>
  <c r="Z83" i="6"/>
  <c r="T83" i="6"/>
  <c r="M83" i="6"/>
  <c r="BP81" i="6"/>
  <c r="BI81" i="6"/>
  <c r="BB81" i="6"/>
  <c r="AU81" i="6"/>
  <c r="AN81" i="6"/>
  <c r="AG81" i="6"/>
  <c r="Z81" i="6"/>
  <c r="T81" i="6"/>
  <c r="M81" i="6"/>
  <c r="BP92" i="6"/>
  <c r="BI92" i="6"/>
  <c r="BB92" i="6"/>
  <c r="AU92" i="6"/>
  <c r="AN92" i="6"/>
  <c r="AG92" i="6"/>
  <c r="Z92" i="6"/>
  <c r="T92" i="6"/>
  <c r="M92" i="6"/>
  <c r="BP179" i="6"/>
  <c r="BI179" i="6"/>
  <c r="BB179" i="6"/>
  <c r="AU179" i="6"/>
  <c r="AN179" i="6"/>
  <c r="AG179" i="6"/>
  <c r="Z179" i="6"/>
  <c r="T179" i="6"/>
  <c r="M179" i="6"/>
  <c r="BP168" i="6"/>
  <c r="BI168" i="6"/>
  <c r="BB168" i="6"/>
  <c r="AU168" i="6"/>
  <c r="AN168" i="6"/>
  <c r="AG168" i="6"/>
  <c r="Z168" i="6"/>
  <c r="T168" i="6"/>
  <c r="M168" i="6"/>
  <c r="BP172" i="6"/>
  <c r="Z172" i="6"/>
  <c r="T172" i="6"/>
  <c r="BP163" i="6"/>
  <c r="BI163" i="6"/>
  <c r="BB163" i="6"/>
  <c r="AU163" i="6"/>
  <c r="AN163" i="6"/>
  <c r="AG163" i="6"/>
  <c r="Z163" i="6"/>
  <c r="T163" i="6"/>
  <c r="M163" i="6"/>
  <c r="BP157" i="6"/>
  <c r="Z157" i="6"/>
  <c r="T157" i="6"/>
  <c r="BP171" i="6"/>
  <c r="Z171" i="6"/>
  <c r="T171" i="6"/>
  <c r="BP160" i="6"/>
  <c r="Z160" i="6"/>
  <c r="T160" i="6"/>
  <c r="BP169" i="6"/>
  <c r="BI169" i="6"/>
  <c r="BB169" i="6"/>
  <c r="AU169" i="6"/>
  <c r="AN169" i="6"/>
  <c r="AG169" i="6"/>
  <c r="Z169" i="6"/>
  <c r="T169" i="6"/>
  <c r="M169" i="6"/>
  <c r="BP177" i="6"/>
  <c r="BI177" i="6"/>
  <c r="BB177" i="6"/>
  <c r="AU177" i="6"/>
  <c r="AN177" i="6"/>
  <c r="AG177" i="6"/>
  <c r="Z177" i="6"/>
  <c r="M177" i="6"/>
  <c r="BP162" i="6"/>
  <c r="Z162" i="6"/>
  <c r="T162" i="6"/>
  <c r="BP173" i="6"/>
  <c r="Z173" i="6"/>
  <c r="T173" i="6"/>
  <c r="BP181" i="6"/>
  <c r="BI181" i="6"/>
  <c r="BB181" i="6"/>
  <c r="AU181" i="6"/>
  <c r="AN181" i="6"/>
  <c r="AG181" i="6"/>
  <c r="Z181" i="6"/>
  <c r="T181" i="6"/>
  <c r="M181" i="6"/>
  <c r="BP166" i="6"/>
  <c r="Z166" i="6"/>
  <c r="T166" i="6"/>
  <c r="BP161" i="6"/>
  <c r="Z161" i="6"/>
  <c r="T161" i="6"/>
  <c r="BP164" i="6"/>
  <c r="BI164" i="6"/>
  <c r="BB164" i="6"/>
  <c r="AU164" i="6"/>
  <c r="AN164" i="6"/>
  <c r="AG164" i="6"/>
  <c r="Z164" i="6"/>
  <c r="T164" i="6"/>
  <c r="M164" i="6"/>
  <c r="BP158" i="6"/>
  <c r="BI158" i="6"/>
  <c r="BB158" i="6"/>
  <c r="AU158" i="6"/>
  <c r="AN158" i="6"/>
  <c r="AG158" i="6"/>
  <c r="Z158" i="6"/>
  <c r="T158" i="6"/>
  <c r="M158" i="6"/>
  <c r="BP170" i="6"/>
  <c r="BI170" i="6"/>
  <c r="BB170" i="6"/>
  <c r="AU170" i="6"/>
  <c r="AN170" i="6"/>
  <c r="AG170" i="6"/>
  <c r="Z170" i="6"/>
  <c r="T170" i="6"/>
  <c r="M170" i="6"/>
  <c r="BP165" i="6"/>
  <c r="Z165" i="6"/>
  <c r="T165" i="6"/>
  <c r="BP67" i="6"/>
  <c r="BI67" i="6"/>
  <c r="BB67" i="6"/>
  <c r="AU67" i="6"/>
  <c r="AN67" i="6"/>
  <c r="AG67" i="6"/>
  <c r="Z67" i="6"/>
  <c r="T67" i="6"/>
  <c r="M67" i="6"/>
  <c r="BP65" i="6"/>
  <c r="Z65" i="6"/>
  <c r="T65" i="6"/>
  <c r="BP66" i="6"/>
  <c r="BI66" i="6"/>
  <c r="BB66" i="6"/>
  <c r="AU66" i="6"/>
  <c r="AN66" i="6"/>
  <c r="AG66" i="6"/>
  <c r="Z66" i="6"/>
  <c r="T66" i="6"/>
  <c r="M66" i="6"/>
  <c r="BP72" i="6"/>
  <c r="BI72" i="6"/>
  <c r="BB72" i="6"/>
  <c r="AU72" i="6"/>
  <c r="AN72" i="6"/>
  <c r="AG72" i="6"/>
  <c r="Z72" i="6"/>
  <c r="T72" i="6"/>
  <c r="M72" i="6"/>
  <c r="BP71" i="6"/>
  <c r="Z71" i="6"/>
  <c r="T71" i="6"/>
  <c r="BP69" i="6"/>
  <c r="Z69" i="6"/>
  <c r="T69" i="6"/>
  <c r="BP62" i="6"/>
  <c r="BI62" i="6"/>
  <c r="BB62" i="6"/>
  <c r="AU62" i="6"/>
  <c r="AN62" i="6"/>
  <c r="AG62" i="6"/>
  <c r="Z62" i="6"/>
  <c r="T62" i="6"/>
  <c r="M62" i="6"/>
  <c r="BP68" i="6"/>
  <c r="BI68" i="6"/>
  <c r="BB68" i="6"/>
  <c r="AU68" i="6"/>
  <c r="AN68" i="6"/>
  <c r="AG68" i="6"/>
  <c r="Z68" i="6"/>
  <c r="T68" i="6"/>
  <c r="M68" i="6"/>
  <c r="BP64" i="6"/>
  <c r="Z64" i="6"/>
  <c r="T64" i="6"/>
  <c r="BP58" i="6"/>
  <c r="Z58" i="6"/>
  <c r="T58" i="6"/>
  <c r="BP57" i="6"/>
  <c r="Z57" i="6"/>
  <c r="T57" i="6"/>
  <c r="BP70" i="6"/>
  <c r="BI70" i="6"/>
  <c r="BB70" i="6"/>
  <c r="AU70" i="6"/>
  <c r="AN70" i="6"/>
  <c r="AG70" i="6"/>
  <c r="Z70" i="6"/>
  <c r="T70" i="6"/>
  <c r="M70" i="6"/>
  <c r="BP59" i="6"/>
  <c r="Z59" i="6"/>
  <c r="T59" i="6"/>
  <c r="BP61" i="6"/>
  <c r="BI61" i="6"/>
  <c r="BB61" i="6"/>
  <c r="AU61" i="6"/>
  <c r="AN61" i="6"/>
  <c r="AG61" i="6"/>
  <c r="Z61" i="6"/>
  <c r="T61" i="6"/>
  <c r="M61" i="6"/>
  <c r="BP63" i="6"/>
  <c r="BI63" i="6"/>
  <c r="BB63" i="6"/>
  <c r="AU63" i="6"/>
  <c r="AN63" i="6"/>
  <c r="AG63" i="6"/>
  <c r="Z63" i="6"/>
  <c r="T63" i="6"/>
  <c r="M63" i="6"/>
  <c r="BP55" i="6"/>
  <c r="Z55" i="6"/>
  <c r="T55" i="6"/>
  <c r="BP56" i="6"/>
  <c r="BI56" i="6"/>
  <c r="BB56" i="6"/>
  <c r="AU56" i="6"/>
  <c r="AN56" i="6"/>
  <c r="AG56" i="6"/>
  <c r="Z56" i="6"/>
  <c r="T56" i="6"/>
  <c r="M56" i="6"/>
  <c r="BP53" i="6"/>
  <c r="Z53" i="6"/>
  <c r="T53" i="6"/>
  <c r="BP51" i="6"/>
  <c r="Z51" i="6"/>
  <c r="T51" i="6"/>
  <c r="BP52" i="6"/>
  <c r="Z52" i="6"/>
  <c r="T52" i="6"/>
  <c r="BP60" i="6"/>
  <c r="BI60" i="6"/>
  <c r="BB60" i="6"/>
  <c r="AU60" i="6"/>
  <c r="AN60" i="6"/>
  <c r="AG60" i="6"/>
  <c r="Z60" i="6"/>
  <c r="T60" i="6"/>
  <c r="M60" i="6"/>
  <c r="BP129" i="6"/>
  <c r="BI129" i="6"/>
  <c r="BB129" i="6"/>
  <c r="AU129" i="6"/>
  <c r="AN129" i="6"/>
  <c r="AG129" i="6"/>
  <c r="Z129" i="6"/>
  <c r="T129" i="6"/>
  <c r="M129" i="6"/>
  <c r="BP127" i="6"/>
  <c r="BI127" i="6"/>
  <c r="BB127" i="6"/>
  <c r="AU127" i="6"/>
  <c r="AN127" i="6"/>
  <c r="AG127" i="6"/>
  <c r="Z127" i="6"/>
  <c r="T127" i="6"/>
  <c r="M127" i="6"/>
  <c r="BP130" i="6"/>
  <c r="BI130" i="6"/>
  <c r="BB130" i="6"/>
  <c r="AU130" i="6"/>
  <c r="AN130" i="6"/>
  <c r="AG130" i="6"/>
  <c r="Z130" i="6"/>
  <c r="T130" i="6"/>
  <c r="M130" i="6"/>
  <c r="BP128" i="6"/>
  <c r="BI128" i="6"/>
  <c r="BB128" i="6"/>
  <c r="AU128" i="6"/>
  <c r="AN128" i="6"/>
  <c r="AG128" i="6"/>
  <c r="Z128" i="6"/>
  <c r="T128" i="6"/>
  <c r="M128" i="6"/>
  <c r="BP123" i="6"/>
  <c r="BI123" i="6"/>
  <c r="BB123" i="6"/>
  <c r="AU123" i="6"/>
  <c r="AN123" i="6"/>
  <c r="AG123" i="6"/>
  <c r="Z123" i="6"/>
  <c r="T123" i="6"/>
  <c r="M123" i="6"/>
  <c r="T119" i="6"/>
  <c r="M119" i="6"/>
  <c r="BP121" i="6"/>
  <c r="BI121" i="6"/>
  <c r="BB121" i="6"/>
  <c r="AU121" i="6"/>
  <c r="AN121" i="6"/>
  <c r="AG121" i="6"/>
  <c r="Z121" i="6"/>
  <c r="T121" i="6"/>
  <c r="M121" i="6"/>
  <c r="BP126" i="6"/>
  <c r="BI126" i="6"/>
  <c r="BB126" i="6"/>
  <c r="AU126" i="6"/>
  <c r="AN126" i="6"/>
  <c r="AG126" i="6"/>
  <c r="Z126" i="6"/>
  <c r="T126" i="6"/>
  <c r="M126" i="6"/>
  <c r="BP124" i="6"/>
  <c r="BI124" i="6"/>
  <c r="BB124" i="6"/>
  <c r="AU124" i="6"/>
  <c r="AN124" i="6"/>
  <c r="AG124" i="6"/>
  <c r="Z124" i="6"/>
  <c r="T124" i="6"/>
  <c r="M124" i="6"/>
  <c r="BP125" i="6"/>
  <c r="BI125" i="6"/>
  <c r="BB125" i="6"/>
  <c r="AU125" i="6"/>
  <c r="AN125" i="6"/>
  <c r="AG125" i="6"/>
  <c r="Z125" i="6"/>
  <c r="T125" i="6"/>
  <c r="M125" i="6"/>
  <c r="T120" i="6"/>
  <c r="M120" i="6"/>
  <c r="BP116" i="6"/>
  <c r="BI116" i="6"/>
  <c r="BB116" i="6"/>
  <c r="AU116" i="6"/>
  <c r="AN116" i="6"/>
  <c r="AG116" i="6"/>
  <c r="Z116" i="6"/>
  <c r="T116" i="6"/>
  <c r="M116" i="6"/>
  <c r="BP117" i="6"/>
  <c r="BI117" i="6"/>
  <c r="BB117" i="6"/>
  <c r="AU117" i="6"/>
  <c r="AN117" i="6"/>
  <c r="AG117" i="6"/>
  <c r="Z117" i="6"/>
  <c r="T117" i="6"/>
  <c r="M117" i="6"/>
  <c r="BP118" i="6"/>
  <c r="BI118" i="6"/>
  <c r="BB118" i="6"/>
  <c r="AU118" i="6"/>
  <c r="AN118" i="6"/>
  <c r="AG118" i="6"/>
  <c r="Z118" i="6"/>
  <c r="T118" i="6"/>
  <c r="M118" i="6"/>
  <c r="T114" i="6"/>
  <c r="M114" i="6"/>
  <c r="BP115" i="6"/>
  <c r="BI115" i="6"/>
  <c r="BB115" i="6"/>
  <c r="AU115" i="6"/>
  <c r="AN115" i="6"/>
  <c r="AG115" i="6"/>
  <c r="Z115" i="6"/>
  <c r="T115" i="6"/>
  <c r="M115" i="6"/>
  <c r="BP113" i="6"/>
  <c r="BI113" i="6"/>
  <c r="BB113" i="6"/>
  <c r="AU113" i="6"/>
  <c r="AN113" i="6"/>
  <c r="AG113" i="6"/>
  <c r="Z113" i="6"/>
  <c r="T113" i="6"/>
  <c r="M113" i="6"/>
  <c r="BP122" i="6"/>
  <c r="BI122" i="6"/>
  <c r="BB122" i="6"/>
  <c r="AU122" i="6"/>
  <c r="AN122" i="6"/>
  <c r="AG122" i="6"/>
  <c r="Z122" i="6"/>
  <c r="T122" i="6"/>
  <c r="M122" i="6"/>
  <c r="BP112" i="6"/>
  <c r="BI112" i="6"/>
  <c r="BB112" i="6"/>
  <c r="AU112" i="6"/>
  <c r="AN112" i="6"/>
  <c r="AG112" i="6"/>
  <c r="Z112" i="6"/>
  <c r="T112" i="6"/>
  <c r="M112" i="6"/>
  <c r="T24" i="6"/>
  <c r="M24" i="6"/>
  <c r="BP25" i="6"/>
  <c r="BI25" i="6"/>
  <c r="BB25" i="6"/>
  <c r="AU25" i="6"/>
  <c r="AN25" i="6"/>
  <c r="AG25" i="6"/>
  <c r="Z25" i="6"/>
  <c r="T25" i="6"/>
  <c r="M25" i="6"/>
  <c r="BP17" i="6"/>
  <c r="BI17" i="6"/>
  <c r="BB17" i="6"/>
  <c r="AU17" i="6"/>
  <c r="AN17" i="6"/>
  <c r="AG17" i="6"/>
  <c r="Z17" i="6"/>
  <c r="T17" i="6"/>
  <c r="M17" i="6"/>
  <c r="BP23" i="6"/>
  <c r="BI23" i="6"/>
  <c r="BB23" i="6"/>
  <c r="AU23" i="6"/>
  <c r="AN23" i="6"/>
  <c r="AG23" i="6"/>
  <c r="Z23" i="6"/>
  <c r="T23" i="6"/>
  <c r="M23" i="6"/>
  <c r="BP10" i="6"/>
  <c r="BI10" i="6"/>
  <c r="BB10" i="6"/>
  <c r="AU10" i="6"/>
  <c r="AN10" i="6"/>
  <c r="AG10" i="6"/>
  <c r="Z10" i="6"/>
  <c r="T10" i="6"/>
  <c r="M10" i="6"/>
  <c r="T22" i="6"/>
  <c r="M22" i="6"/>
  <c r="BP19" i="6"/>
  <c r="BI19" i="6"/>
  <c r="BB19" i="6"/>
  <c r="AU19" i="6"/>
  <c r="AN19" i="6"/>
  <c r="AG19" i="6"/>
  <c r="Z19" i="6"/>
  <c r="T19" i="6"/>
  <c r="M19" i="6"/>
  <c r="BP21" i="6"/>
  <c r="BI21" i="6"/>
  <c r="BB21" i="6"/>
  <c r="AU21" i="6"/>
  <c r="AN21" i="6"/>
  <c r="AG21" i="6"/>
  <c r="Z21" i="6"/>
  <c r="T21" i="6"/>
  <c r="M21" i="6"/>
  <c r="BP16" i="6"/>
  <c r="BI16" i="6"/>
  <c r="BB16" i="6"/>
  <c r="AU16" i="6"/>
  <c r="AN16" i="6"/>
  <c r="AG16" i="6"/>
  <c r="Z16" i="6"/>
  <c r="T16" i="6"/>
  <c r="M16" i="6"/>
  <c r="T11" i="6"/>
  <c r="M11" i="6"/>
  <c r="BP18" i="6"/>
  <c r="BI18" i="6"/>
  <c r="BB18" i="6"/>
  <c r="AU18" i="6"/>
  <c r="AN18" i="6"/>
  <c r="AG18" i="6"/>
  <c r="Z18" i="6"/>
  <c r="T18" i="6"/>
  <c r="M18" i="6"/>
  <c r="T15" i="6"/>
  <c r="M15" i="6"/>
  <c r="BP26" i="6"/>
  <c r="BI26" i="6"/>
  <c r="BB26" i="6"/>
  <c r="AU26" i="6"/>
  <c r="AN26" i="6"/>
  <c r="AG26" i="6"/>
  <c r="Z26" i="6"/>
  <c r="T26" i="6"/>
  <c r="M26" i="6"/>
  <c r="BP13" i="6"/>
  <c r="BI13" i="6"/>
  <c r="BB13" i="6"/>
  <c r="AU13" i="6"/>
  <c r="AN13" i="6"/>
  <c r="AG13" i="6"/>
  <c r="Z13" i="6"/>
  <c r="T13" i="6"/>
  <c r="M13" i="6"/>
  <c r="T12" i="6"/>
  <c r="M12" i="6"/>
  <c r="T9" i="6"/>
  <c r="M9" i="6"/>
  <c r="BP14" i="6"/>
  <c r="BI14" i="6"/>
  <c r="BB14" i="6"/>
  <c r="AU14" i="6"/>
  <c r="AN14" i="6"/>
  <c r="AG14" i="6"/>
  <c r="Z14" i="6"/>
  <c r="T14" i="6"/>
  <c r="M14" i="6"/>
  <c r="T8" i="6"/>
  <c r="M8" i="6"/>
  <c r="BP7" i="6"/>
  <c r="BI7" i="6"/>
  <c r="BB7" i="6"/>
  <c r="AU7" i="6"/>
  <c r="AN7" i="6"/>
  <c r="AG7" i="6"/>
  <c r="Z7" i="6"/>
  <c r="T7" i="6"/>
  <c r="M7" i="6"/>
  <c r="BP6" i="6"/>
  <c r="BI6" i="6"/>
  <c r="BB6" i="6"/>
  <c r="AU6" i="6"/>
  <c r="AN6" i="6"/>
  <c r="AG6" i="6"/>
  <c r="Z6" i="6"/>
  <c r="T6" i="6"/>
  <c r="M6" i="6"/>
  <c r="T5" i="6"/>
  <c r="M5" i="6"/>
  <c r="BP4" i="6"/>
  <c r="BI4" i="6"/>
  <c r="BB4" i="6"/>
  <c r="AU4" i="6"/>
  <c r="AN4" i="6"/>
  <c r="AG4" i="6"/>
  <c r="Z4" i="6"/>
  <c r="T4" i="6"/>
  <c r="M4" i="6"/>
  <c r="BP150" i="6"/>
  <c r="BI150" i="6"/>
  <c r="BB150" i="6"/>
  <c r="AU150" i="6"/>
  <c r="AN150" i="6"/>
  <c r="AG150" i="6"/>
  <c r="Z150" i="6"/>
  <c r="T150" i="6"/>
  <c r="M150" i="6"/>
  <c r="BP147" i="6"/>
  <c r="BI147" i="6"/>
  <c r="BB147" i="6"/>
  <c r="AU147" i="6"/>
  <c r="AN147" i="6"/>
  <c r="AG147" i="6"/>
  <c r="Z147" i="6"/>
  <c r="T147" i="6"/>
  <c r="M147" i="6"/>
  <c r="BP143" i="6"/>
  <c r="BI143" i="6"/>
  <c r="BB143" i="6"/>
  <c r="AU143" i="6"/>
  <c r="AN143" i="6"/>
  <c r="AG143" i="6"/>
  <c r="Z143" i="6"/>
  <c r="T143" i="6"/>
  <c r="M143" i="6"/>
  <c r="BP151" i="6"/>
  <c r="BI151" i="6"/>
  <c r="BB151" i="6"/>
  <c r="AU151" i="6"/>
  <c r="AN151" i="6"/>
  <c r="AG151" i="6"/>
  <c r="Z151" i="6"/>
  <c r="T151" i="6"/>
  <c r="M151" i="6"/>
  <c r="BP144" i="6"/>
  <c r="BI144" i="6"/>
  <c r="BB144" i="6"/>
  <c r="AU144" i="6"/>
  <c r="AN144" i="6"/>
  <c r="AG144" i="6"/>
  <c r="Z144" i="6"/>
  <c r="T144" i="6"/>
  <c r="M144" i="6"/>
  <c r="BP148" i="6"/>
  <c r="BI148" i="6"/>
  <c r="BB148" i="6"/>
  <c r="AU148" i="6"/>
  <c r="AN148" i="6"/>
  <c r="AG148" i="6"/>
  <c r="Z148" i="6"/>
  <c r="M148" i="6"/>
  <c r="BP145" i="6"/>
  <c r="BI145" i="6"/>
  <c r="BB145" i="6"/>
  <c r="AU145" i="6"/>
  <c r="AN145" i="6"/>
  <c r="AG145" i="6"/>
  <c r="Z145" i="6"/>
  <c r="T145" i="6"/>
  <c r="M145" i="6"/>
  <c r="BP146" i="6"/>
  <c r="BI146" i="6"/>
  <c r="BB146" i="6"/>
  <c r="AU146" i="6"/>
  <c r="AN146" i="6"/>
  <c r="AG146" i="6"/>
  <c r="Z146" i="6"/>
  <c r="T146" i="6"/>
  <c r="M146" i="6"/>
  <c r="BP140" i="6"/>
  <c r="BI140" i="6"/>
  <c r="BB140" i="6"/>
  <c r="AU140" i="6"/>
  <c r="AN140" i="6"/>
  <c r="AG140" i="6"/>
  <c r="Z140" i="6"/>
  <c r="T140" i="6"/>
  <c r="M140" i="6"/>
  <c r="BP139" i="6"/>
  <c r="BI139" i="6"/>
  <c r="BB139" i="6"/>
  <c r="AU139" i="6"/>
  <c r="AN139" i="6"/>
  <c r="AG139" i="6"/>
  <c r="Z139" i="6"/>
  <c r="T139" i="6"/>
  <c r="M139" i="6"/>
  <c r="T135" i="6"/>
  <c r="BP152" i="6"/>
  <c r="BI152" i="6"/>
  <c r="BB152" i="6"/>
  <c r="AU152" i="6"/>
  <c r="AN152" i="6"/>
  <c r="AG152" i="6"/>
  <c r="Z152" i="6"/>
  <c r="T152" i="6"/>
  <c r="T138" i="6"/>
  <c r="BP141" i="6"/>
  <c r="BI141" i="6"/>
  <c r="BB141" i="6"/>
  <c r="AU141" i="6"/>
  <c r="AN141" i="6"/>
  <c r="AG141" i="6"/>
  <c r="Z141" i="6"/>
  <c r="T141" i="6"/>
  <c r="M141" i="6"/>
  <c r="BP137" i="6"/>
  <c r="BI137" i="6"/>
  <c r="BB137" i="6"/>
  <c r="AU137" i="6"/>
  <c r="AN137" i="6"/>
  <c r="AG137" i="6"/>
  <c r="Z137" i="6"/>
  <c r="T137" i="6"/>
  <c r="M137" i="6"/>
  <c r="T133" i="6"/>
  <c r="BP134" i="6"/>
  <c r="BI134" i="6"/>
  <c r="BB134" i="6"/>
  <c r="AU134" i="6"/>
  <c r="AN134" i="6"/>
  <c r="AG134" i="6"/>
  <c r="Z134" i="6"/>
  <c r="T134" i="6"/>
  <c r="M134" i="6"/>
  <c r="BP136" i="6"/>
  <c r="BI136" i="6"/>
  <c r="BB136" i="6"/>
  <c r="AU136" i="6"/>
  <c r="AN136" i="6"/>
  <c r="AG136" i="6"/>
  <c r="Z136" i="6"/>
  <c r="T136" i="6"/>
  <c r="M136" i="6"/>
  <c r="BP156" i="6"/>
  <c r="BI156" i="6"/>
  <c r="BB156" i="6"/>
  <c r="AU156" i="6"/>
  <c r="AN156" i="6"/>
  <c r="AG156" i="6"/>
  <c r="Z156" i="6"/>
  <c r="T156" i="6"/>
  <c r="M156" i="6"/>
  <c r="BP132" i="6"/>
  <c r="BI132" i="6"/>
  <c r="BB132" i="6"/>
  <c r="AU132" i="6"/>
  <c r="AN132" i="6"/>
  <c r="AG132" i="6"/>
  <c r="Z132" i="6"/>
  <c r="T132" i="6"/>
  <c r="M132" i="6"/>
  <c r="BP131" i="6"/>
  <c r="BI131" i="6"/>
  <c r="BB131" i="6"/>
  <c r="AU131" i="6"/>
  <c r="AN131" i="6"/>
  <c r="AG131" i="6"/>
  <c r="Z131" i="6"/>
  <c r="T131" i="6"/>
  <c r="M131" i="6"/>
  <c r="BP28" i="6"/>
  <c r="BI28" i="6"/>
  <c r="BB28" i="6"/>
  <c r="AU28" i="6"/>
  <c r="AN28" i="6"/>
  <c r="AG28" i="6"/>
  <c r="Z28" i="6"/>
  <c r="T28" i="6"/>
  <c r="M28" i="6"/>
  <c r="BP33" i="6"/>
  <c r="BI33" i="6"/>
  <c r="BB33" i="6"/>
  <c r="AU33" i="6"/>
  <c r="AN33" i="6"/>
  <c r="AG33" i="6"/>
  <c r="Z33" i="6"/>
  <c r="T33" i="6"/>
  <c r="M33" i="6"/>
  <c r="BP38" i="6"/>
  <c r="BI38" i="6"/>
  <c r="BB38" i="6"/>
  <c r="AU38" i="6"/>
  <c r="AN38" i="6"/>
  <c r="AG38" i="6"/>
  <c r="Z38" i="6"/>
  <c r="T38" i="6"/>
  <c r="M38" i="6"/>
  <c r="BP40" i="6"/>
  <c r="BI40" i="6"/>
  <c r="BB40" i="6"/>
  <c r="AU40" i="6"/>
  <c r="AN40" i="6"/>
  <c r="AG40" i="6"/>
  <c r="Z40" i="6"/>
  <c r="T40" i="6"/>
  <c r="M40" i="6"/>
  <c r="BP27" i="6"/>
  <c r="BI27" i="6"/>
  <c r="BB27" i="6"/>
  <c r="AU27" i="6"/>
  <c r="AN27" i="6"/>
  <c r="AG27" i="6"/>
  <c r="Z27" i="6"/>
  <c r="T27" i="6"/>
  <c r="M27" i="6"/>
  <c r="T42" i="6"/>
  <c r="BP34" i="6"/>
  <c r="BI34" i="6"/>
  <c r="BB34" i="6"/>
  <c r="AU34" i="6"/>
  <c r="AN34" i="6"/>
  <c r="AG34" i="6"/>
  <c r="Z34" i="6"/>
  <c r="T34" i="6"/>
  <c r="M34" i="6"/>
  <c r="BP43" i="6"/>
  <c r="BI43" i="6"/>
  <c r="BB43" i="6"/>
  <c r="AU43" i="6"/>
  <c r="AN43" i="6"/>
  <c r="AG43" i="6"/>
  <c r="Z43" i="6"/>
  <c r="T43" i="6"/>
  <c r="M43" i="6"/>
  <c r="BP30" i="6"/>
  <c r="BI30" i="6"/>
  <c r="BB30" i="6"/>
  <c r="AU30" i="6"/>
  <c r="AN30" i="6"/>
  <c r="AG30" i="6"/>
  <c r="Z30" i="6"/>
  <c r="T30" i="6"/>
  <c r="M30" i="6"/>
  <c r="BP49" i="6"/>
  <c r="BI49" i="6"/>
  <c r="BB49" i="6"/>
  <c r="AU49" i="6"/>
  <c r="AN49" i="6"/>
  <c r="AG49" i="6"/>
  <c r="Z49" i="6"/>
  <c r="T49" i="6"/>
  <c r="M49" i="6"/>
  <c r="T35" i="6"/>
  <c r="BP44" i="6"/>
  <c r="BI44" i="6"/>
  <c r="BB44" i="6"/>
  <c r="AU44" i="6"/>
  <c r="AN44" i="6"/>
  <c r="AG44" i="6"/>
  <c r="Z44" i="6"/>
  <c r="T44" i="6"/>
  <c r="M44" i="6"/>
  <c r="BP37" i="6"/>
  <c r="BI37" i="6"/>
  <c r="BB37" i="6"/>
  <c r="AU37" i="6"/>
  <c r="AN37" i="6"/>
  <c r="AG37" i="6"/>
  <c r="Z37" i="6"/>
  <c r="T37" i="6"/>
  <c r="M37" i="6"/>
  <c r="BP45" i="6"/>
  <c r="BI45" i="6"/>
  <c r="BB45" i="6"/>
  <c r="AU45" i="6"/>
  <c r="AN45" i="6"/>
  <c r="AG45" i="6"/>
  <c r="Z45" i="6"/>
  <c r="T45" i="6"/>
  <c r="M45" i="6"/>
  <c r="BP29" i="6"/>
  <c r="BI29" i="6"/>
  <c r="BB29" i="6"/>
  <c r="AU29" i="6"/>
  <c r="AN29" i="6"/>
  <c r="AG29" i="6"/>
  <c r="Z29" i="6"/>
  <c r="T29" i="6"/>
  <c r="M29" i="6"/>
  <c r="BP36" i="6"/>
  <c r="BI36" i="6"/>
  <c r="BB36" i="6"/>
  <c r="AU36" i="6"/>
  <c r="AN36" i="6"/>
  <c r="AG36" i="6"/>
  <c r="Z36" i="6"/>
  <c r="T36" i="6"/>
  <c r="M36" i="6"/>
  <c r="BP47" i="6"/>
  <c r="BI47" i="6"/>
  <c r="BB47" i="6"/>
  <c r="AU47" i="6"/>
  <c r="AN47" i="6"/>
  <c r="AG47" i="6"/>
  <c r="Z47" i="6"/>
  <c r="T47" i="6"/>
  <c r="BP50" i="6"/>
  <c r="BI50" i="6"/>
  <c r="BB50" i="6"/>
  <c r="AU50" i="6"/>
  <c r="AN50" i="6"/>
  <c r="AG50" i="6"/>
  <c r="Z50" i="6"/>
  <c r="M50" i="6"/>
  <c r="BP46" i="6"/>
  <c r="BI46" i="6"/>
  <c r="BB46" i="6"/>
  <c r="AU46" i="6"/>
  <c r="AN46" i="6"/>
  <c r="AG46" i="6"/>
  <c r="Z46" i="6"/>
  <c r="T46" i="6"/>
  <c r="M46" i="6"/>
  <c r="BP39" i="6"/>
  <c r="BI39" i="6"/>
  <c r="BB39" i="6"/>
  <c r="AU39" i="6"/>
  <c r="AN39" i="6"/>
  <c r="AG39" i="6"/>
  <c r="Z39" i="6"/>
  <c r="T39" i="6"/>
  <c r="M39" i="6"/>
  <c r="BP31" i="6"/>
  <c r="BI31" i="6"/>
  <c r="BB31" i="6"/>
  <c r="AU31" i="6"/>
  <c r="AN31" i="6"/>
  <c r="AG31" i="6"/>
  <c r="Z31" i="6"/>
  <c r="T31" i="6"/>
  <c r="M31" i="6"/>
  <c r="BP32" i="6"/>
  <c r="BI32" i="6"/>
  <c r="BB32" i="6"/>
  <c r="AU32" i="6"/>
  <c r="AN32" i="6"/>
  <c r="AG32" i="6"/>
  <c r="Z32" i="6"/>
  <c r="T32" i="6"/>
  <c r="M32" i="6"/>
  <c r="BP194" i="6"/>
  <c r="BI194" i="6"/>
  <c r="BB194" i="6"/>
  <c r="AU194" i="6"/>
  <c r="AN194" i="6"/>
  <c r="AG194" i="6"/>
  <c r="Z194" i="6"/>
  <c r="T194" i="6"/>
  <c r="M194" i="6"/>
  <c r="BP203" i="6"/>
  <c r="BI203" i="6"/>
  <c r="BB203" i="6"/>
  <c r="AU203" i="6"/>
  <c r="AN203" i="6"/>
  <c r="AG203" i="6"/>
  <c r="Z203" i="6"/>
  <c r="T203" i="6"/>
  <c r="M203" i="6"/>
  <c r="BP199" i="6"/>
  <c r="BI199" i="6"/>
  <c r="BB199" i="6"/>
  <c r="AU199" i="6"/>
  <c r="AN199" i="6"/>
  <c r="AG199" i="6"/>
  <c r="Z199" i="6"/>
  <c r="T199" i="6"/>
  <c r="M199" i="6"/>
  <c r="BP207" i="6"/>
  <c r="BI207" i="6"/>
  <c r="BB207" i="6"/>
  <c r="AU207" i="6"/>
  <c r="AN207" i="6"/>
  <c r="AG207" i="6"/>
  <c r="Z207" i="6"/>
  <c r="T207" i="6"/>
  <c r="M207" i="6"/>
  <c r="BP195" i="6"/>
  <c r="BI195" i="6"/>
  <c r="BB195" i="6"/>
  <c r="AU195" i="6"/>
  <c r="AN195" i="6"/>
  <c r="AG195" i="6"/>
  <c r="Z195" i="6"/>
  <c r="T195" i="6"/>
  <c r="M195" i="6"/>
  <c r="BP97" i="6"/>
  <c r="BI97" i="6"/>
  <c r="BB97" i="6"/>
  <c r="AU97" i="6"/>
  <c r="AN97" i="6"/>
  <c r="AG97" i="6"/>
  <c r="Z97" i="6"/>
  <c r="T97" i="6"/>
  <c r="M97" i="6"/>
  <c r="BP89" i="6"/>
  <c r="BI89" i="6"/>
  <c r="BB89" i="6"/>
  <c r="AU89" i="6"/>
  <c r="AN89" i="6"/>
  <c r="AG89" i="6"/>
  <c r="Z89" i="6"/>
  <c r="T89" i="6"/>
  <c r="M89" i="6"/>
  <c r="BP93" i="6"/>
  <c r="BI93" i="6"/>
  <c r="BB93" i="6"/>
  <c r="AU93" i="6"/>
  <c r="AN93" i="6"/>
  <c r="AG93" i="6"/>
  <c r="Z93" i="6"/>
  <c r="T93" i="6"/>
  <c r="M93" i="6"/>
  <c r="BP94" i="6"/>
  <c r="BI94" i="6"/>
  <c r="BB94" i="6"/>
  <c r="AU94" i="6"/>
  <c r="AN94" i="6"/>
  <c r="AG94" i="6"/>
  <c r="Z94" i="6"/>
  <c r="T94" i="6"/>
  <c r="M94" i="6"/>
  <c r="BP88" i="6"/>
  <c r="BI88" i="6"/>
  <c r="BB88" i="6"/>
  <c r="AU88" i="6"/>
  <c r="AN88" i="6"/>
  <c r="AG88" i="6"/>
  <c r="Z88" i="6"/>
  <c r="T88" i="6"/>
  <c r="M88" i="6"/>
  <c r="BP86" i="6"/>
  <c r="BI86" i="6"/>
  <c r="BB86" i="6"/>
  <c r="AU86" i="6"/>
  <c r="AN86" i="6"/>
  <c r="AG86" i="6"/>
  <c r="Z86" i="6"/>
  <c r="T86" i="6"/>
  <c r="M86" i="6"/>
  <c r="BP85" i="6"/>
  <c r="BI85" i="6"/>
  <c r="BB85" i="6"/>
  <c r="AU85" i="6"/>
  <c r="AN85" i="6"/>
  <c r="AG85" i="6"/>
  <c r="Z85" i="6"/>
  <c r="T85" i="6"/>
  <c r="M85" i="6"/>
  <c r="BP82" i="6"/>
  <c r="BI82" i="6"/>
  <c r="BB82" i="6"/>
  <c r="AU82" i="6"/>
  <c r="AN82" i="6"/>
  <c r="AG82" i="6"/>
  <c r="Z82" i="6"/>
  <c r="T82" i="6"/>
  <c r="M82" i="6"/>
  <c r="BP75" i="6"/>
  <c r="BI75" i="6"/>
  <c r="BB75" i="6"/>
  <c r="AU75" i="6"/>
  <c r="AN75" i="6"/>
  <c r="AG75" i="6"/>
  <c r="Z75" i="6"/>
  <c r="T75" i="6"/>
  <c r="M75" i="6"/>
  <c r="BP76" i="6"/>
  <c r="BI76" i="6"/>
  <c r="BB76" i="6"/>
  <c r="AU76" i="6"/>
  <c r="AN76" i="6"/>
  <c r="AG76" i="6"/>
  <c r="Z76" i="6"/>
  <c r="T76" i="6"/>
  <c r="M76" i="6"/>
  <c r="BP78" i="6"/>
  <c r="BI78" i="6"/>
  <c r="BB78" i="6"/>
  <c r="AU78" i="6"/>
  <c r="AN78" i="6"/>
  <c r="AG78" i="6"/>
  <c r="Z78" i="6"/>
  <c r="T78" i="6"/>
  <c r="M78" i="6"/>
  <c r="BP80" i="6"/>
  <c r="BI80" i="6"/>
  <c r="BB80" i="6"/>
  <c r="AU80" i="6"/>
  <c r="AN80" i="6"/>
  <c r="AG80" i="6"/>
  <c r="Z80" i="6"/>
  <c r="T80" i="6"/>
  <c r="M80" i="6"/>
  <c r="BP74" i="6"/>
  <c r="BI74" i="6"/>
  <c r="BB74" i="6"/>
  <c r="AU74" i="6"/>
  <c r="AN74" i="6"/>
  <c r="AG74" i="6"/>
  <c r="Z74" i="6"/>
  <c r="T74" i="6"/>
  <c r="M74" i="6"/>
  <c r="E23" i="6"/>
</calcChain>
</file>

<file path=xl/sharedStrings.xml><?xml version="1.0" encoding="utf-8"?>
<sst xmlns="http://schemas.openxmlformats.org/spreadsheetml/2006/main" count="1556" uniqueCount="262">
  <si>
    <t>JPA2</t>
  </si>
  <si>
    <t>MPA2</t>
  </si>
  <si>
    <t>JPA1</t>
  </si>
  <si>
    <t>MPA1</t>
  </si>
  <si>
    <t>JPB</t>
  </si>
  <si>
    <t>MPB</t>
  </si>
  <si>
    <t>JPC</t>
  </si>
  <si>
    <t>MPC</t>
  </si>
  <si>
    <t>JPD</t>
  </si>
  <si>
    <t>MPD</t>
  </si>
  <si>
    <t/>
  </si>
  <si>
    <t>PRIKKELDRAAD KLASSEMENT</t>
  </si>
  <si>
    <t>PRESTATIE VERBETERING KLASSEMENT</t>
  </si>
  <si>
    <t>AU nummer</t>
  </si>
  <si>
    <t>naam</t>
  </si>
  <si>
    <t>groep</t>
  </si>
  <si>
    <t>punten totaal</t>
  </si>
  <si>
    <t>gemiddelde verbetering</t>
  </si>
  <si>
    <t>index</t>
  </si>
  <si>
    <t>omkeren voor ranking</t>
  </si>
  <si>
    <t>Jip ter Smitten</t>
  </si>
  <si>
    <t>nvt</t>
  </si>
  <si>
    <t>Quinten Gisius</t>
  </si>
  <si>
    <t>Mees de Vries</t>
  </si>
  <si>
    <t>Ole Vuur</t>
  </si>
  <si>
    <t>Arsh Aarush Sahu</t>
  </si>
  <si>
    <t>Hidde Oldenhof</t>
  </si>
  <si>
    <t>Emmanuel Kwofie</t>
  </si>
  <si>
    <t>Abhav Avidan Sahu</t>
  </si>
  <si>
    <t>Lou de Vries</t>
  </si>
  <si>
    <t>Peter Kliphuis</t>
  </si>
  <si>
    <t>Teun Pauwels</t>
  </si>
  <si>
    <t>Taeke van Wee</t>
  </si>
  <si>
    <t>Ties Tentij</t>
  </si>
  <si>
    <t>Stijn van Harn</t>
  </si>
  <si>
    <t>Brent Wierenga</t>
  </si>
  <si>
    <t>Donato Russo</t>
  </si>
  <si>
    <t>Caed Steba</t>
  </si>
  <si>
    <t>Laura Vroon</t>
  </si>
  <si>
    <t>Dille de Gooijer</t>
  </si>
  <si>
    <t>Anne-Britt Pel</t>
  </si>
  <si>
    <t>Melia Hulsman</t>
  </si>
  <si>
    <t>Quahneah van den Bos</t>
  </si>
  <si>
    <t>Olivia Peters</t>
  </si>
  <si>
    <t>Jacintha van Beusekom</t>
  </si>
  <si>
    <t>Alex Spieker</t>
  </si>
  <si>
    <t>Boudewijn van den Haak</t>
  </si>
  <si>
    <t>David Spieker</t>
  </si>
  <si>
    <t>Felipe Verdonschot</t>
  </si>
  <si>
    <t>Guus van den Boogaard</t>
  </si>
  <si>
    <t>Kane van Erseveld</t>
  </si>
  <si>
    <t>Kealan Steba</t>
  </si>
  <si>
    <t>Liam Brouwer</t>
  </si>
  <si>
    <t>Milan Poels</t>
  </si>
  <si>
    <t>Mylo Noordanus</t>
  </si>
  <si>
    <t>Niek van Braam</t>
  </si>
  <si>
    <t>Nout van der Schoot</t>
  </si>
  <si>
    <t>Peb van Rooy</t>
  </si>
  <si>
    <t>Siebe van der Weerden</t>
  </si>
  <si>
    <t>Siebren Verra</t>
  </si>
  <si>
    <t>Thimo Gisius</t>
  </si>
  <si>
    <t>Thomar Neidig</t>
  </si>
  <si>
    <t>Thymen Moen</t>
  </si>
  <si>
    <t>Wijnand Ubbens</t>
  </si>
  <si>
    <t>Youri van der Linden</t>
  </si>
  <si>
    <t>Carmen van Soest</t>
  </si>
  <si>
    <t>Kate Nijs</t>
  </si>
  <si>
    <t>Sophie Harms</t>
  </si>
  <si>
    <t>Anna Bilstra</t>
  </si>
  <si>
    <t>Evie Jurgens</t>
  </si>
  <si>
    <t>Brechtje Hoekstra</t>
  </si>
  <si>
    <t>Anouk Lucassen</t>
  </si>
  <si>
    <t>Nora Oosterling</t>
  </si>
  <si>
    <t>Ilana Hoek</t>
  </si>
  <si>
    <t>Fay Spier</t>
  </si>
  <si>
    <t>Eva Spreuwenberg</t>
  </si>
  <si>
    <t>Cynthia Roberts</t>
  </si>
  <si>
    <t>Bente van Delft</t>
  </si>
  <si>
    <t>Anouk Dekker</t>
  </si>
  <si>
    <t>Jente Meertens</t>
  </si>
  <si>
    <t>Thijmen van Wijchen</t>
  </si>
  <si>
    <t>Florian van Wijchen</t>
  </si>
  <si>
    <t>Joep Deiman</t>
  </si>
  <si>
    <t>Melle de Lange</t>
  </si>
  <si>
    <t>Mika Strubbe</t>
  </si>
  <si>
    <t>Luuk Buwalda</t>
  </si>
  <si>
    <t>Yuri Scholte</t>
  </si>
  <si>
    <t>Gavin Hulsman</t>
  </si>
  <si>
    <t>Luke van den Berg</t>
  </si>
  <si>
    <t>Valentijn de Jonge</t>
  </si>
  <si>
    <t>Roan Snel</t>
  </si>
  <si>
    <t>Flint Woolfit</t>
  </si>
  <si>
    <t>Tom Brekelmans</t>
  </si>
  <si>
    <t>Rick van Harn</t>
  </si>
  <si>
    <t>Victor Jan Verweij</t>
  </si>
  <si>
    <t>Bento Viera</t>
  </si>
  <si>
    <t>Tobias Groen</t>
  </si>
  <si>
    <t>Marouan Charkaoui</t>
  </si>
  <si>
    <t>Jinthe van Loon</t>
  </si>
  <si>
    <t>Maaike van Klei</t>
  </si>
  <si>
    <t>Fay Janssen</t>
  </si>
  <si>
    <t>Cheyenne van den Bos</t>
  </si>
  <si>
    <t>Regina Ubbens</t>
  </si>
  <si>
    <t>Merle Brocks</t>
  </si>
  <si>
    <t>Mees Millenaar</t>
  </si>
  <si>
    <t>Kiki Spier</t>
  </si>
  <si>
    <t>Lotte Erkelens</t>
  </si>
  <si>
    <t>Sienna van Arkel</t>
  </si>
  <si>
    <t>Tara van Vliet</t>
  </si>
  <si>
    <t>Isabella de Bruin</t>
  </si>
  <si>
    <t>Ilse Klievink</t>
  </si>
  <si>
    <t>Bente Verberne</t>
  </si>
  <si>
    <t>Rikke Sarphatie</t>
  </si>
  <si>
    <t>Frits Nijs</t>
  </si>
  <si>
    <t>Melle van der  Meer</t>
  </si>
  <si>
    <t>Robin van den  Berg</t>
  </si>
  <si>
    <t>Olivier van Luttervelt</t>
  </si>
  <si>
    <t>Laurens Bijlard</t>
  </si>
  <si>
    <t>Joep Wilhelmus</t>
  </si>
  <si>
    <t>Quint van der Knaap</t>
  </si>
  <si>
    <t>Tim Bultman</t>
  </si>
  <si>
    <t>Merijn Senster</t>
  </si>
  <si>
    <t>Derek Truijens</t>
  </si>
  <si>
    <t>Simon Renaud</t>
  </si>
  <si>
    <t>Stijn van der Gugten</t>
  </si>
  <si>
    <t>Marnix Mooij</t>
  </si>
  <si>
    <t>Oscar Breunesse</t>
  </si>
  <si>
    <t>Olivier Kleinsmit</t>
  </si>
  <si>
    <t>Stan de Vries</t>
  </si>
  <si>
    <t>Rens Ouwehand</t>
  </si>
  <si>
    <t>Mark Antoons</t>
  </si>
  <si>
    <t>Aafke Oostveen</t>
  </si>
  <si>
    <t>Amy van Gameren</t>
  </si>
  <si>
    <t>Annemette Hommema</t>
  </si>
  <si>
    <t>Elena Mangnus</t>
  </si>
  <si>
    <t>Franca Koutstaal</t>
  </si>
  <si>
    <t>Hanna Karsijns</t>
  </si>
  <si>
    <t>Isolde Schwencke</t>
  </si>
  <si>
    <t>Joelle van Wilsum</t>
  </si>
  <si>
    <t>Julia Wahlen</t>
  </si>
  <si>
    <t>Julie van den Berg</t>
  </si>
  <si>
    <t>Liv Marshall</t>
  </si>
  <si>
    <t>Maud van der  Meer</t>
  </si>
  <si>
    <t>Orla White</t>
  </si>
  <si>
    <t>Roos Hogervorst</t>
  </si>
  <si>
    <t>Roos van  Schijndel</t>
  </si>
  <si>
    <t>Tara Miedema</t>
  </si>
  <si>
    <t>Valerie van Wieringen</t>
  </si>
  <si>
    <t>AANTAL PR's 2019</t>
  </si>
  <si>
    <t>Fedde Veldmeijer</t>
  </si>
  <si>
    <t>Friso Kiel</t>
  </si>
  <si>
    <t>Mats-Bjorn de  Groot</t>
  </si>
  <si>
    <t>Mels Hogervorst</t>
  </si>
  <si>
    <t>Mika Kelder</t>
  </si>
  <si>
    <t>Sam Kolpa</t>
  </si>
  <si>
    <t>Thijmen Dijkstra</t>
  </si>
  <si>
    <t>Elise de  Jong</t>
  </si>
  <si>
    <t>Hanne Cents</t>
  </si>
  <si>
    <t>Isa Gerrits</t>
  </si>
  <si>
    <t>Isabelle Harms</t>
  </si>
  <si>
    <t>Jasmijn Eindhoven</t>
  </si>
  <si>
    <t>Kim Kooistra</t>
  </si>
  <si>
    <t>Meis Ottenheijm</t>
  </si>
  <si>
    <t>Mille Heylen</t>
  </si>
  <si>
    <t>Myrthe Bijlsma</t>
  </si>
  <si>
    <t>Nout Slutter</t>
  </si>
  <si>
    <t>Olivia Huijzer</t>
  </si>
  <si>
    <t>Olivia Zwier</t>
  </si>
  <si>
    <t>Saar Gnodde</t>
  </si>
  <si>
    <t>Tessa Oostveen</t>
  </si>
  <si>
    <t>Imre Oostenburg</t>
  </si>
  <si>
    <t>Jimmy van Rongen</t>
  </si>
  <si>
    <t>Ryan Romein</t>
  </si>
  <si>
    <t>Daan Hoppenbrouwer</t>
  </si>
  <si>
    <t>Daniel Krasnozhon</t>
  </si>
  <si>
    <t>Jimmi Cramer</t>
  </si>
  <si>
    <t>Tim Mackaaij</t>
  </si>
  <si>
    <t>Anna Steeman</t>
  </si>
  <si>
    <t>Hente Glas</t>
  </si>
  <si>
    <t>Nina Kaposi</t>
  </si>
  <si>
    <t>Zoë Faber</t>
  </si>
  <si>
    <t>Abel Schuurman</t>
  </si>
  <si>
    <t>Felix Cockwell</t>
  </si>
  <si>
    <t>Finn Schemkes</t>
  </si>
  <si>
    <t>Sam de Bock</t>
  </si>
  <si>
    <t>Anouk van Wieringen</t>
  </si>
  <si>
    <t>Eloe Blankenberg</t>
  </si>
  <si>
    <t>Fleur van de Kromhout</t>
  </si>
  <si>
    <t>Kyara Spillane</t>
  </si>
  <si>
    <t>Marijn van der Kroon</t>
  </si>
  <si>
    <t>Noor Ghalibe</t>
  </si>
  <si>
    <t>Nora Ramkisoen</t>
  </si>
  <si>
    <t>Ariane Gnodde</t>
  </si>
  <si>
    <t>Ava van Rooij</t>
  </si>
  <si>
    <t>Jasmijn Edelbroek</t>
  </si>
  <si>
    <t>Phileine Ober</t>
  </si>
  <si>
    <t>Ruby O'Hora</t>
  </si>
  <si>
    <t>Bodhi Weemaes</t>
  </si>
  <si>
    <t>Eelco Mooij</t>
  </si>
  <si>
    <t>Geertjan van de Wetering</t>
  </si>
  <si>
    <t>Julius Doelman</t>
  </si>
  <si>
    <t>Lars Bitter</t>
  </si>
  <si>
    <t>Logan Yon Smit</t>
  </si>
  <si>
    <t>Matthias Kammer</t>
  </si>
  <si>
    <t>Max Schot</t>
  </si>
  <si>
    <t>Mees Moen</t>
  </si>
  <si>
    <t>Otis Cramer</t>
  </si>
  <si>
    <t>Otto Karsijns</t>
  </si>
  <si>
    <t>Pieke van der Blom</t>
  </si>
  <si>
    <t>Quinten van  Schaik</t>
  </si>
  <si>
    <t>Thomas van den Berg</t>
  </si>
  <si>
    <t>Eline Dijkstra</t>
  </si>
  <si>
    <t>Evi Miedema</t>
  </si>
  <si>
    <t>Feline Puijk Hoeben</t>
  </si>
  <si>
    <t>Fien van der Duin</t>
  </si>
  <si>
    <t>Fiene Wieringa</t>
  </si>
  <si>
    <t>Igoné van Nunen</t>
  </si>
  <si>
    <t>Iris Drupsteen</t>
  </si>
  <si>
    <t>Isolde Roelofsen</t>
  </si>
  <si>
    <t>Lianne Cornelissen</t>
  </si>
  <si>
    <t>Lobke Duren</t>
  </si>
  <si>
    <t>Sara  Wahlen</t>
  </si>
  <si>
    <t>Sofie Walstra</t>
  </si>
  <si>
    <t>categorie correctie factor</t>
  </si>
  <si>
    <t>SPRINT 40/60m</t>
  </si>
  <si>
    <t>HORDEN 60m - 40/50/60/70cm</t>
  </si>
  <si>
    <t>LANGE AFSTAND 600/1000m</t>
  </si>
  <si>
    <t>omrekening    600=&gt;1000m</t>
  </si>
  <si>
    <t>HINK-STAP-SPRONG uit stand</t>
  </si>
  <si>
    <t>VERSPRINGEN</t>
  </si>
  <si>
    <t>HOOGSPRINGEN</t>
  </si>
  <si>
    <t>VORTEX WERPEN</t>
  </si>
  <si>
    <t>DISCUS WERPEN</t>
  </si>
  <si>
    <t>KOGEL STOTEN</t>
  </si>
  <si>
    <t>gecorrigeerde  vergelijkbare  prestatie</t>
  </si>
  <si>
    <t>omrekening   40m=&gt;60m</t>
  </si>
  <si>
    <t>onderdeel plaats en punten</t>
  </si>
  <si>
    <t>onderdeel  plaats en punten</t>
  </si>
  <si>
    <t>onderdeel  plaats en  punten</t>
  </si>
  <si>
    <t>Kyano Weemaes</t>
  </si>
  <si>
    <t>Mees de Jong</t>
  </si>
  <si>
    <t>Febe Nap</t>
  </si>
  <si>
    <t>Frida Larsson</t>
  </si>
  <si>
    <t>Noa Bruijns</t>
  </si>
  <si>
    <t>Sienna de Gooijer</t>
  </si>
  <si>
    <t xml:space="preserve">overall plaats           </t>
  </si>
  <si>
    <t>Luca van den Tol</t>
  </si>
  <si>
    <t>Elin O'Hora</t>
  </si>
  <si>
    <t>Fien Vriesen</t>
  </si>
  <si>
    <t>Jasmijn de Jonge</t>
  </si>
  <si>
    <t>Annephine Slutter</t>
  </si>
  <si>
    <t>Daantje Bosman</t>
  </si>
  <si>
    <t>Sammy Jo Jonkers</t>
  </si>
  <si>
    <t>Julia Wouda</t>
  </si>
  <si>
    <t>JA</t>
  </si>
  <si>
    <t>som van alle verbeteringen</t>
  </si>
  <si>
    <t>NEE</t>
  </si>
  <si>
    <t>Loïcq Koutstaal</t>
  </si>
  <si>
    <t>overall plaats</t>
  </si>
  <si>
    <t>PR 2019</t>
  </si>
  <si>
    <t>PR 2018</t>
  </si>
  <si>
    <t>alles wat mogelijk is, is verbeterd?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</si>
</sst>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" fontId="3" fillId="8" borderId="9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>
      <alignment horizontal="center"/>
    </xf>
    <xf numFmtId="0" fontId="3" fillId="6" borderId="0" xfId="0" applyFont="1" applyFill="1" applyBorder="1" applyAlignment="1"/>
    <xf numFmtId="0" fontId="3" fillId="6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Font="1"/>
    <xf numFmtId="0" fontId="1" fillId="0" borderId="3" xfId="0" applyFont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8" fillId="4" borderId="1" xfId="1" applyFont="1" applyFill="1" applyBorder="1" applyAlignment="1">
      <alignment horizontal="left" wrapText="1"/>
    </xf>
    <xf numFmtId="0" fontId="3" fillId="6" borderId="1" xfId="0" applyFont="1" applyFill="1" applyBorder="1" applyAlignment="1"/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left" wrapText="1"/>
    </xf>
    <xf numFmtId="0" fontId="3" fillId="9" borderId="13" xfId="0" applyFont="1" applyFill="1" applyBorder="1" applyAlignment="1">
      <alignment horizontal="left" wrapText="1"/>
    </xf>
    <xf numFmtId="0" fontId="6" fillId="9" borderId="16" xfId="0" applyFont="1" applyFill="1" applyBorder="1" applyAlignment="1">
      <alignment horizontal="center" wrapText="1"/>
    </xf>
    <xf numFmtId="0" fontId="6" fillId="9" borderId="17" xfId="0" applyFont="1" applyFill="1" applyBorder="1" applyAlignment="1">
      <alignment horizontal="center" wrapText="1"/>
    </xf>
    <xf numFmtId="0" fontId="3" fillId="9" borderId="15" xfId="0" applyFont="1" applyFill="1" applyBorder="1" applyAlignment="1">
      <alignment horizontal="center" wrapText="1"/>
    </xf>
    <xf numFmtId="165" fontId="3" fillId="9" borderId="15" xfId="0" applyNumberFormat="1" applyFont="1" applyFill="1" applyBorder="1" applyAlignment="1">
      <alignment horizontal="center" wrapText="1"/>
    </xf>
    <xf numFmtId="0" fontId="0" fillId="9" borderId="0" xfId="0" applyFill="1"/>
    <xf numFmtId="0" fontId="3" fillId="4" borderId="1" xfId="0" applyFont="1" applyFill="1" applyBorder="1" applyAlignment="1"/>
    <xf numFmtId="2" fontId="3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2" fontId="3" fillId="4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left" wrapText="1"/>
    </xf>
    <xf numFmtId="1" fontId="3" fillId="4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/>
    <xf numFmtId="0" fontId="0" fillId="4" borderId="1" xfId="0" applyFont="1" applyFill="1" applyBorder="1"/>
    <xf numFmtId="2" fontId="3" fillId="7" borderId="11" xfId="0" applyNumberFormat="1" applyFont="1" applyFill="1" applyBorder="1" applyAlignment="1" applyProtection="1">
      <alignment horizontal="center" wrapText="1"/>
      <protection locked="0"/>
    </xf>
    <xf numFmtId="0" fontId="3" fillId="4" borderId="12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left" wrapText="1"/>
    </xf>
    <xf numFmtId="2" fontId="3" fillId="7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/>
    <xf numFmtId="0" fontId="0" fillId="4" borderId="12" xfId="0" applyFont="1" applyFill="1" applyBorder="1"/>
    <xf numFmtId="0" fontId="3" fillId="9" borderId="10" xfId="0" applyFont="1" applyFill="1" applyBorder="1" applyAlignment="1">
      <alignment horizontal="left" wrapText="1"/>
    </xf>
    <xf numFmtId="1" fontId="3" fillId="4" borderId="10" xfId="0" applyNumberFormat="1" applyFont="1" applyFill="1" applyBorder="1" applyAlignment="1">
      <alignment horizontal="center"/>
    </xf>
    <xf numFmtId="0" fontId="0" fillId="4" borderId="10" xfId="0" applyFont="1" applyFill="1" applyBorder="1"/>
    <xf numFmtId="164" fontId="3" fillId="4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2" fontId="3" fillId="10" borderId="9" xfId="0" applyNumberFormat="1" applyFont="1" applyFill="1" applyBorder="1" applyAlignment="1" applyProtection="1">
      <alignment horizontal="center" wrapText="1"/>
      <protection locked="0"/>
    </xf>
    <xf numFmtId="2" fontId="3" fillId="10" borderId="9" xfId="0" applyNumberFormat="1" applyFont="1" applyFill="1" applyBorder="1" applyAlignment="1" applyProtection="1">
      <alignment horizontal="center"/>
      <protection locked="0"/>
    </xf>
    <xf numFmtId="0" fontId="0" fillId="10" borderId="9" xfId="0" applyFont="1" applyFill="1" applyBorder="1"/>
    <xf numFmtId="2" fontId="3" fillId="10" borderId="11" xfId="0" applyNumberFormat="1" applyFont="1" applyFill="1" applyBorder="1" applyAlignment="1" applyProtection="1">
      <alignment horizontal="center" wrapText="1"/>
      <protection locked="0"/>
    </xf>
    <xf numFmtId="2" fontId="3" fillId="10" borderId="11" xfId="0" applyNumberFormat="1" applyFont="1" applyFill="1" applyBorder="1" applyAlignment="1" applyProtection="1">
      <alignment horizontal="center"/>
      <protection locked="0"/>
    </xf>
    <xf numFmtId="0" fontId="0" fillId="10" borderId="11" xfId="0" applyFont="1" applyFill="1" applyBorder="1"/>
    <xf numFmtId="2" fontId="3" fillId="5" borderId="1" xfId="0" applyNumberFormat="1" applyFont="1" applyFill="1" applyBorder="1" applyAlignment="1" applyProtection="1">
      <alignment horizontal="center" wrapText="1"/>
      <protection locked="0"/>
    </xf>
    <xf numFmtId="2" fontId="3" fillId="5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ont="1" applyFill="1" applyBorder="1"/>
    <xf numFmtId="0" fontId="3" fillId="9" borderId="12" xfId="0" applyFont="1" applyFill="1" applyBorder="1" applyAlignment="1">
      <alignment horizontal="left" wrapText="1"/>
    </xf>
    <xf numFmtId="0" fontId="3" fillId="9" borderId="9" xfId="0" applyFont="1" applyFill="1" applyBorder="1" applyAlignment="1">
      <alignment horizontal="left" wrapText="1"/>
    </xf>
    <xf numFmtId="1" fontId="3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4" borderId="1" xfId="2" applyFont="1" applyFill="1" applyBorder="1" applyAlignment="1">
      <alignment wrapText="1"/>
    </xf>
    <xf numFmtId="0" fontId="8" fillId="4" borderId="1" xfId="3" applyFont="1" applyFill="1" applyBorder="1" applyAlignment="1">
      <alignment horizontal="left" wrapText="1"/>
    </xf>
    <xf numFmtId="0" fontId="9" fillId="4" borderId="1" xfId="0" applyFont="1" applyFill="1" applyBorder="1"/>
    <xf numFmtId="10" fontId="3" fillId="8" borderId="1" xfId="0" applyNumberFormat="1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 wrapText="1" shrinkToFit="1"/>
    </xf>
    <xf numFmtId="0" fontId="6" fillId="11" borderId="5" xfId="0" applyFont="1" applyFill="1" applyBorder="1" applyAlignment="1">
      <alignment horizontal="center" wrapText="1"/>
    </xf>
    <xf numFmtId="1" fontId="6" fillId="11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165" fontId="11" fillId="8" borderId="0" xfId="0" applyNumberFormat="1" applyFont="1" applyFill="1" applyAlignment="1">
      <alignment horizontal="center"/>
    </xf>
    <xf numFmtId="1" fontId="3" fillId="5" borderId="10" xfId="0" applyNumberFormat="1" applyFont="1" applyFill="1" applyBorder="1" applyAlignment="1">
      <alignment horizontal="center"/>
    </xf>
    <xf numFmtId="1" fontId="3" fillId="12" borderId="9" xfId="0" applyNumberFormat="1" applyFont="1" applyFill="1" applyBorder="1" applyAlignment="1">
      <alignment horizontal="center"/>
    </xf>
    <xf numFmtId="165" fontId="3" fillId="12" borderId="1" xfId="0" applyNumberFormat="1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0" fontId="11" fillId="12" borderId="9" xfId="0" applyFont="1" applyFill="1" applyBorder="1" applyAlignment="1">
      <alignment horizontal="center"/>
    </xf>
    <xf numFmtId="165" fontId="11" fillId="12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165" fontId="11" fillId="12" borderId="0" xfId="0" applyNumberFormat="1" applyFont="1" applyFill="1" applyBorder="1" applyAlignment="1">
      <alignment horizontal="center"/>
    </xf>
    <xf numFmtId="0" fontId="11" fillId="12" borderId="0" xfId="0" applyFont="1" applyFill="1" applyAlignment="1">
      <alignment horizontal="center"/>
    </xf>
    <xf numFmtId="165" fontId="11" fillId="12" borderId="0" xfId="0" applyNumberFormat="1" applyFont="1" applyFill="1" applyAlignment="1">
      <alignment horizontal="center"/>
    </xf>
    <xf numFmtId="0" fontId="3" fillId="12" borderId="0" xfId="0" applyFont="1" applyFill="1" applyBorder="1" applyAlignment="1">
      <alignment horizontal="center" wrapText="1"/>
    </xf>
    <xf numFmtId="165" fontId="3" fillId="12" borderId="0" xfId="0" applyNumberFormat="1" applyFont="1" applyFill="1" applyBorder="1" applyAlignment="1">
      <alignment horizontal="center" wrapText="1"/>
    </xf>
    <xf numFmtId="0" fontId="3" fillId="12" borderId="8" xfId="0" applyFont="1" applyFill="1" applyBorder="1" applyAlignment="1">
      <alignment horizontal="center" wrapText="1"/>
    </xf>
    <xf numFmtId="2" fontId="13" fillId="10" borderId="19" xfId="0" applyNumberFormat="1" applyFont="1" applyFill="1" applyBorder="1" applyAlignment="1" applyProtection="1">
      <alignment horizontal="center" vertical="center"/>
      <protection locked="0"/>
    </xf>
    <xf numFmtId="2" fontId="13" fillId="10" borderId="20" xfId="0" applyNumberFormat="1" applyFont="1" applyFill="1" applyBorder="1" applyAlignment="1" applyProtection="1">
      <alignment horizontal="center" vertical="center"/>
      <protection locked="0"/>
    </xf>
    <xf numFmtId="2" fontId="13" fillId="10" borderId="21" xfId="0" applyNumberFormat="1" applyFont="1" applyFill="1" applyBorder="1" applyAlignment="1" applyProtection="1">
      <alignment horizontal="center" vertical="center"/>
      <protection locked="0"/>
    </xf>
    <xf numFmtId="2" fontId="13" fillId="10" borderId="25" xfId="0" applyNumberFormat="1" applyFont="1" applyFill="1" applyBorder="1" applyAlignment="1" applyProtection="1">
      <alignment horizontal="center" vertical="center"/>
      <protection locked="0"/>
    </xf>
    <xf numFmtId="2" fontId="13" fillId="10" borderId="18" xfId="0" applyNumberFormat="1" applyFont="1" applyFill="1" applyBorder="1" applyAlignment="1" applyProtection="1">
      <alignment horizontal="center" vertical="center"/>
      <protection locked="0"/>
    </xf>
    <xf numFmtId="2" fontId="13" fillId="10" borderId="9" xfId="0" applyNumberFormat="1" applyFont="1" applyFill="1" applyBorder="1" applyAlignment="1" applyProtection="1">
      <alignment horizontal="center" vertical="center"/>
      <protection locked="0"/>
    </xf>
    <xf numFmtId="2" fontId="13" fillId="5" borderId="10" xfId="0" applyNumberFormat="1" applyFont="1" applyFill="1" applyBorder="1" applyAlignment="1" applyProtection="1">
      <alignment horizontal="center" vertical="center"/>
      <protection locked="0"/>
    </xf>
    <xf numFmtId="2" fontId="13" fillId="5" borderId="18" xfId="0" applyNumberFormat="1" applyFont="1" applyFill="1" applyBorder="1" applyAlignment="1" applyProtection="1">
      <alignment horizontal="center" vertical="center"/>
      <protection locked="0"/>
    </xf>
    <xf numFmtId="2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wrapText="1" shrinkToFit="1"/>
    </xf>
    <xf numFmtId="0" fontId="4" fillId="3" borderId="0" xfId="0" applyFont="1" applyFill="1" applyBorder="1" applyAlignment="1">
      <alignment horizontal="center" wrapText="1" shrinkToFit="1"/>
    </xf>
    <xf numFmtId="0" fontId="5" fillId="12" borderId="6" xfId="0" applyFont="1" applyFill="1" applyBorder="1" applyAlignment="1">
      <alignment horizontal="center" wrapText="1"/>
    </xf>
    <xf numFmtId="0" fontId="5" fillId="12" borderId="4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wrapText="1"/>
    </xf>
    <xf numFmtId="2" fontId="13" fillId="7" borderId="19" xfId="0" applyNumberFormat="1" applyFont="1" applyFill="1" applyBorder="1" applyAlignment="1" applyProtection="1">
      <alignment horizontal="center" vertical="center"/>
      <protection locked="0"/>
    </xf>
    <xf numFmtId="2" fontId="13" fillId="7" borderId="20" xfId="0" applyNumberFormat="1" applyFont="1" applyFill="1" applyBorder="1" applyAlignment="1" applyProtection="1">
      <alignment horizontal="center" vertical="center"/>
      <protection locked="0"/>
    </xf>
    <xf numFmtId="2" fontId="13" fillId="7" borderId="21" xfId="0" applyNumberFormat="1" applyFont="1" applyFill="1" applyBorder="1" applyAlignment="1" applyProtection="1">
      <alignment horizontal="center" vertical="center"/>
      <protection locked="0"/>
    </xf>
    <xf numFmtId="2" fontId="13" fillId="7" borderId="22" xfId="0" applyNumberFormat="1" applyFont="1" applyFill="1" applyBorder="1" applyAlignment="1" applyProtection="1">
      <alignment horizontal="center" vertical="center"/>
      <protection locked="0"/>
    </xf>
    <xf numFmtId="2" fontId="13" fillId="7" borderId="23" xfId="0" applyNumberFormat="1" applyFont="1" applyFill="1" applyBorder="1" applyAlignment="1" applyProtection="1">
      <alignment horizontal="center" vertical="center"/>
      <protection locked="0"/>
    </xf>
    <xf numFmtId="2" fontId="13" fillId="7" borderId="24" xfId="0" applyNumberFormat="1" applyFont="1" applyFill="1" applyBorder="1" applyAlignment="1" applyProtection="1">
      <alignment horizontal="center" vertical="center"/>
      <protection locked="0"/>
    </xf>
  </cellXfs>
  <cellStyles count="4">
    <cellStyle name="Normal_Kruistabel 2" xfId="3" xr:uid="{A5F24A99-C631-4568-A6C0-FE175FDD5AA6}"/>
    <cellStyle name="Standaard" xfId="0" builtinId="0"/>
    <cellStyle name="Standaard_Blad6" xfId="1" xr:uid="{BBA57259-F4E9-4C85-A360-0E5B1BD87593}"/>
    <cellStyle name="Standaard_Kruistabel 2" xfId="2" xr:uid="{3D28C534-F699-46C4-979D-DAF3BEF91142}"/>
  </cellStyles>
  <dxfs count="0"/>
  <tableStyles count="0" defaultTableStyle="TableStyleMedium2" defaultPivotStyle="PivotStyleLight16"/>
  <colors>
    <mruColors>
      <color rgb="FFCCFFCC"/>
      <color rgb="FF66FF33"/>
      <color rgb="FF99FF33"/>
      <color rgb="FFCCCCFF"/>
      <color rgb="FFFF66CC"/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5A65-2037-4933-9D37-DD84B4A98947}">
  <dimension ref="A1:BT990"/>
  <sheetViews>
    <sheetView tabSelected="1" zoomScale="70" zoomScaleNormal="7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A4" sqref="A4:XFD219"/>
    </sheetView>
  </sheetViews>
  <sheetFormatPr defaultRowHeight="14.4" x14ac:dyDescent="0.3"/>
  <cols>
    <col min="1" max="1" width="10.44140625" style="1" bestFit="1" customWidth="1"/>
    <col min="2" max="2" width="27" style="17" customWidth="1"/>
    <col min="3" max="3" width="8.88671875" style="17"/>
    <col min="4" max="4" width="12.77734375" style="15" customWidth="1"/>
    <col min="5" max="5" width="12.77734375" style="16" customWidth="1"/>
    <col min="6" max="6" width="10" style="87" customWidth="1"/>
    <col min="7" max="7" width="13.33203125" style="88" customWidth="1"/>
    <col min="8" max="8" width="11.21875" style="88" customWidth="1"/>
    <col min="9" max="9" width="9.109375" style="87" customWidth="1"/>
    <col min="10" max="10" width="13.6640625" style="86" customWidth="1"/>
    <col min="11" max="11" width="8.109375" style="54" bestFit="1" customWidth="1"/>
    <col min="12" max="12" width="8.109375" style="48" customWidth="1"/>
    <col min="13" max="13" width="7" style="48" customWidth="1"/>
    <col min="14" max="14" width="11.6640625" style="49" customWidth="1"/>
    <col min="15" max="15" width="9" style="49" customWidth="1"/>
    <col min="16" max="16" width="13.44140625" style="49" customWidth="1"/>
    <col min="17" max="17" width="10.109375" style="58" customWidth="1"/>
    <col min="18" max="18" width="8.109375" style="54" bestFit="1" customWidth="1"/>
    <col min="19" max="19" width="8.109375" style="48" customWidth="1"/>
    <col min="20" max="20" width="6.109375" style="48" bestFit="1" customWidth="1"/>
    <col min="21" max="21" width="9" style="49" customWidth="1"/>
    <col min="22" max="22" width="13.5546875" style="49" customWidth="1"/>
    <col min="23" max="23" width="11" style="55" customWidth="1"/>
    <col min="24" max="24" width="8.109375" style="54" bestFit="1" customWidth="1"/>
    <col min="25" max="25" width="8.109375" style="48" customWidth="1"/>
    <col min="26" max="26" width="7.109375" style="48" customWidth="1"/>
    <col min="27" max="27" width="12.109375" style="49" customWidth="1"/>
    <col min="28" max="28" width="10.6640625" style="49" customWidth="1"/>
    <col min="29" max="29" width="13.44140625" style="49" customWidth="1"/>
    <col min="30" max="30" width="9.21875" style="55" customWidth="1"/>
    <col min="31" max="31" width="8.109375" style="66" bestFit="1" customWidth="1"/>
    <col min="32" max="32" width="8.109375" style="48" customWidth="1"/>
    <col min="33" max="33" width="7" style="48" customWidth="1"/>
    <col min="34" max="34" width="11.88671875" style="49" customWidth="1"/>
    <col min="35" max="35" width="13.5546875" style="49" customWidth="1"/>
    <col min="36" max="36" width="9" style="49" customWidth="1"/>
    <col min="37" max="37" width="9.21875" style="55" customWidth="1"/>
    <col min="38" max="38" width="8.109375" style="66" bestFit="1" customWidth="1"/>
    <col min="39" max="39" width="8.109375" style="48" customWidth="1"/>
    <col min="40" max="40" width="7" style="48" customWidth="1"/>
    <col min="41" max="41" width="10.44140625" style="49" customWidth="1"/>
    <col min="42" max="42" width="14.77734375" style="49" customWidth="1"/>
    <col min="43" max="43" width="9" style="49" customWidth="1"/>
    <col min="44" max="44" width="9.21875" style="55" customWidth="1"/>
    <col min="45" max="45" width="8.109375" style="63" bestFit="1" customWidth="1"/>
    <col min="46" max="46" width="8.109375" style="48" customWidth="1"/>
    <col min="47" max="47" width="6.33203125" style="48" customWidth="1"/>
    <col min="48" max="48" width="10.5546875" style="49" customWidth="1"/>
    <col min="49" max="49" width="14.77734375" style="49" customWidth="1"/>
    <col min="50" max="50" width="9" style="49" customWidth="1"/>
    <col min="51" max="51" width="9.21875" style="49" customWidth="1"/>
    <col min="52" max="52" width="8.109375" style="69" bestFit="1" customWidth="1"/>
    <col min="53" max="53" width="8.109375" style="48" customWidth="1"/>
    <col min="54" max="54" width="7" style="48" customWidth="1"/>
    <col min="55" max="55" width="10.21875" style="49" customWidth="1"/>
    <col min="56" max="56" width="14.109375" style="49" customWidth="1"/>
    <col min="57" max="57" width="9" style="49" customWidth="1"/>
    <col min="58" max="58" width="9.21875" style="49" customWidth="1"/>
    <col min="59" max="59" width="8.109375" style="69" bestFit="1" customWidth="1"/>
    <col min="60" max="60" width="8.109375" style="48" customWidth="1"/>
    <col min="61" max="61" width="10" style="48" customWidth="1"/>
    <col min="62" max="62" width="10" style="49" customWidth="1"/>
    <col min="63" max="63" width="13.6640625" style="49" customWidth="1"/>
    <col min="64" max="64" width="9" style="49" customWidth="1"/>
    <col min="65" max="65" width="9.21875" style="49" customWidth="1"/>
    <col min="66" max="66" width="8.109375" style="69" bestFit="1" customWidth="1"/>
    <col min="67" max="67" width="8.109375" style="48" customWidth="1"/>
    <col min="68" max="68" width="10" style="48" customWidth="1"/>
    <col min="69" max="69" width="9" style="47" customWidth="1"/>
    <col min="70" max="70" width="14.88671875" style="47" customWidth="1"/>
    <col min="71" max="71" width="9" style="47" customWidth="1"/>
    <col min="72" max="72" width="9.21875" style="47" customWidth="1"/>
  </cols>
  <sheetData>
    <row r="1" spans="1:72" ht="80.7" customHeight="1" x14ac:dyDescent="0.4">
      <c r="B1" s="2"/>
      <c r="C1" s="3"/>
      <c r="D1" s="112" t="s">
        <v>11</v>
      </c>
      <c r="E1" s="113"/>
      <c r="F1" s="114" t="s">
        <v>12</v>
      </c>
      <c r="G1" s="115"/>
      <c r="H1" s="115"/>
      <c r="I1" s="116"/>
      <c r="J1" s="81" t="s">
        <v>148</v>
      </c>
      <c r="K1" s="117" t="s">
        <v>224</v>
      </c>
      <c r="L1" s="118"/>
      <c r="M1" s="118"/>
      <c r="N1" s="118"/>
      <c r="O1" s="118"/>
      <c r="P1" s="118"/>
      <c r="Q1" s="119"/>
      <c r="R1" s="120" t="s">
        <v>225</v>
      </c>
      <c r="S1" s="121"/>
      <c r="T1" s="121"/>
      <c r="U1" s="121"/>
      <c r="V1" s="121"/>
      <c r="W1" s="122"/>
      <c r="X1" s="117" t="s">
        <v>226</v>
      </c>
      <c r="Y1" s="118"/>
      <c r="Z1" s="118"/>
      <c r="AA1" s="118"/>
      <c r="AB1" s="118"/>
      <c r="AC1" s="118"/>
      <c r="AD1" s="119"/>
      <c r="AE1" s="103" t="s">
        <v>229</v>
      </c>
      <c r="AF1" s="104"/>
      <c r="AG1" s="104"/>
      <c r="AH1" s="104"/>
      <c r="AI1" s="104"/>
      <c r="AJ1" s="104"/>
      <c r="AK1" s="105"/>
      <c r="AL1" s="103" t="s">
        <v>228</v>
      </c>
      <c r="AM1" s="104"/>
      <c r="AN1" s="104"/>
      <c r="AO1" s="104"/>
      <c r="AP1" s="104"/>
      <c r="AQ1" s="104"/>
      <c r="AR1" s="105"/>
      <c r="AS1" s="106" t="s">
        <v>230</v>
      </c>
      <c r="AT1" s="107"/>
      <c r="AU1" s="107"/>
      <c r="AV1" s="107"/>
      <c r="AW1" s="107"/>
      <c r="AX1" s="107"/>
      <c r="AY1" s="108"/>
      <c r="AZ1" s="109" t="s">
        <v>231</v>
      </c>
      <c r="BA1" s="110"/>
      <c r="BB1" s="110"/>
      <c r="BC1" s="110"/>
      <c r="BD1" s="110"/>
      <c r="BE1" s="110"/>
      <c r="BF1" s="111"/>
      <c r="BG1" s="109" t="s">
        <v>232</v>
      </c>
      <c r="BH1" s="110"/>
      <c r="BI1" s="110"/>
      <c r="BJ1" s="110"/>
      <c r="BK1" s="110"/>
      <c r="BL1" s="110"/>
      <c r="BM1" s="111"/>
      <c r="BN1" s="109" t="s">
        <v>233</v>
      </c>
      <c r="BO1" s="110"/>
      <c r="BP1" s="110"/>
      <c r="BQ1" s="110"/>
      <c r="BR1" s="110"/>
      <c r="BS1" s="110"/>
      <c r="BT1" s="111"/>
    </row>
    <row r="2" spans="1:72" ht="50.7" customHeight="1" x14ac:dyDescent="0.3">
      <c r="A2" s="1" t="s">
        <v>13</v>
      </c>
      <c r="B2" s="4" t="s">
        <v>14</v>
      </c>
      <c r="C2" s="4" t="s">
        <v>15</v>
      </c>
      <c r="D2" s="5" t="s">
        <v>16</v>
      </c>
      <c r="E2" s="27" t="s">
        <v>245</v>
      </c>
      <c r="F2" s="100" t="s">
        <v>261</v>
      </c>
      <c r="G2" s="101" t="s">
        <v>255</v>
      </c>
      <c r="H2" s="101" t="s">
        <v>17</v>
      </c>
      <c r="I2" s="102" t="s">
        <v>258</v>
      </c>
      <c r="J2" s="82"/>
      <c r="K2" s="50" t="s">
        <v>259</v>
      </c>
      <c r="L2" s="42" t="s">
        <v>260</v>
      </c>
      <c r="M2" s="42" t="s">
        <v>18</v>
      </c>
      <c r="N2" s="43" t="s">
        <v>235</v>
      </c>
      <c r="O2" s="44" t="s">
        <v>223</v>
      </c>
      <c r="P2" s="44" t="s">
        <v>234</v>
      </c>
      <c r="Q2" s="51" t="s">
        <v>238</v>
      </c>
      <c r="R2" s="50" t="s">
        <v>259</v>
      </c>
      <c r="S2" s="42" t="s">
        <v>260</v>
      </c>
      <c r="T2" s="42" t="s">
        <v>18</v>
      </c>
      <c r="U2" s="44" t="s">
        <v>223</v>
      </c>
      <c r="V2" s="44" t="s">
        <v>234</v>
      </c>
      <c r="W2" s="51" t="s">
        <v>238</v>
      </c>
      <c r="X2" s="50" t="s">
        <v>259</v>
      </c>
      <c r="Y2" s="42" t="s">
        <v>260</v>
      </c>
      <c r="Z2" s="42" t="s">
        <v>18</v>
      </c>
      <c r="AA2" s="43" t="s">
        <v>227</v>
      </c>
      <c r="AB2" s="44" t="s">
        <v>223</v>
      </c>
      <c r="AC2" s="44" t="s">
        <v>234</v>
      </c>
      <c r="AD2" s="51" t="s">
        <v>237</v>
      </c>
      <c r="AE2" s="64" t="s">
        <v>259</v>
      </c>
      <c r="AF2" s="42" t="s">
        <v>260</v>
      </c>
      <c r="AG2" s="42" t="s">
        <v>18</v>
      </c>
      <c r="AH2" s="44" t="s">
        <v>223</v>
      </c>
      <c r="AI2" s="44" t="s">
        <v>234</v>
      </c>
      <c r="AJ2" s="44" t="s">
        <v>19</v>
      </c>
      <c r="AK2" s="44" t="s">
        <v>236</v>
      </c>
      <c r="AL2" s="64" t="s">
        <v>259</v>
      </c>
      <c r="AM2" s="42" t="s">
        <v>260</v>
      </c>
      <c r="AN2" s="42" t="s">
        <v>18</v>
      </c>
      <c r="AO2" s="44" t="s">
        <v>223</v>
      </c>
      <c r="AP2" s="44" t="s">
        <v>234</v>
      </c>
      <c r="AQ2" s="44" t="s">
        <v>19</v>
      </c>
      <c r="AR2" s="44" t="s">
        <v>236</v>
      </c>
      <c r="AS2" s="61" t="s">
        <v>259</v>
      </c>
      <c r="AT2" s="42" t="s">
        <v>260</v>
      </c>
      <c r="AU2" s="42" t="s">
        <v>18</v>
      </c>
      <c r="AV2" s="44" t="s">
        <v>223</v>
      </c>
      <c r="AW2" s="44" t="s">
        <v>234</v>
      </c>
      <c r="AX2" s="44" t="s">
        <v>19</v>
      </c>
      <c r="AY2" s="44" t="s">
        <v>236</v>
      </c>
      <c r="AZ2" s="67" t="s">
        <v>259</v>
      </c>
      <c r="BA2" s="42" t="s">
        <v>260</v>
      </c>
      <c r="BB2" s="42" t="s">
        <v>18</v>
      </c>
      <c r="BC2" s="44" t="s">
        <v>223</v>
      </c>
      <c r="BD2" s="44" t="s">
        <v>234</v>
      </c>
      <c r="BE2" s="44" t="s">
        <v>19</v>
      </c>
      <c r="BF2" s="44" t="s">
        <v>236</v>
      </c>
      <c r="BG2" s="67" t="s">
        <v>259</v>
      </c>
      <c r="BH2" s="42" t="s">
        <v>260</v>
      </c>
      <c r="BI2" s="42" t="s">
        <v>18</v>
      </c>
      <c r="BJ2" s="44" t="s">
        <v>223</v>
      </c>
      <c r="BK2" s="44" t="s">
        <v>234</v>
      </c>
      <c r="BL2" s="44" t="s">
        <v>19</v>
      </c>
      <c r="BM2" s="44" t="s">
        <v>236</v>
      </c>
      <c r="BN2" s="67" t="s">
        <v>259</v>
      </c>
      <c r="BO2" s="42" t="s">
        <v>260</v>
      </c>
      <c r="BP2" s="42" t="s">
        <v>18</v>
      </c>
      <c r="BQ2" s="44" t="s">
        <v>223</v>
      </c>
      <c r="BR2" s="44" t="s">
        <v>234</v>
      </c>
      <c r="BS2" s="44" t="s">
        <v>19</v>
      </c>
      <c r="BT2" s="44" t="s">
        <v>236</v>
      </c>
    </row>
    <row r="3" spans="1:72" s="35" customFormat="1" x14ac:dyDescent="0.3">
      <c r="A3" s="28"/>
      <c r="B3" s="29"/>
      <c r="C3" s="30"/>
      <c r="D3" s="31"/>
      <c r="E3" s="32"/>
      <c r="F3" s="33"/>
      <c r="G3" s="34"/>
      <c r="H3" s="34"/>
      <c r="I3" s="33"/>
      <c r="J3" s="41"/>
      <c r="K3" s="52"/>
      <c r="L3" s="45"/>
      <c r="M3" s="45"/>
      <c r="N3" s="45"/>
      <c r="O3" s="45"/>
      <c r="P3" s="45"/>
      <c r="Q3" s="56"/>
      <c r="R3" s="52"/>
      <c r="S3" s="45"/>
      <c r="T3" s="45"/>
      <c r="U3" s="45"/>
      <c r="V3" s="45"/>
      <c r="W3" s="70"/>
      <c r="X3" s="52"/>
      <c r="Y3" s="45"/>
      <c r="Z3" s="45"/>
      <c r="AA3" s="45"/>
      <c r="AB3" s="45"/>
      <c r="AC3" s="45"/>
      <c r="AD3" s="70"/>
      <c r="AE3" s="52"/>
      <c r="AF3" s="45"/>
      <c r="AG3" s="45"/>
      <c r="AH3" s="45"/>
      <c r="AI3" s="45"/>
      <c r="AJ3" s="45"/>
      <c r="AK3" s="70"/>
      <c r="AL3" s="52"/>
      <c r="AM3" s="45"/>
      <c r="AN3" s="45"/>
      <c r="AO3" s="45"/>
      <c r="AP3" s="45"/>
      <c r="AQ3" s="45"/>
      <c r="AR3" s="70"/>
      <c r="AS3" s="71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</row>
    <row r="4" spans="1:72" x14ac:dyDescent="0.3">
      <c r="A4" s="1">
        <v>859686</v>
      </c>
      <c r="B4" s="22" t="s">
        <v>80</v>
      </c>
      <c r="C4" s="26" t="s">
        <v>2</v>
      </c>
      <c r="D4" s="72">
        <f t="shared" ref="D4:D67" si="0">Q4+AK4+BF4+AY4+AD4+W4+BM4+BT4+AR4</f>
        <v>50</v>
      </c>
      <c r="E4" s="57">
        <f t="shared" ref="E4:E67" si="1">RANK(D4,D$4:D$527,D$4:D$527)</f>
        <v>1</v>
      </c>
      <c r="F4" s="90" t="s">
        <v>256</v>
      </c>
      <c r="G4" s="91" t="s">
        <v>21</v>
      </c>
      <c r="H4" s="91" t="s">
        <v>21</v>
      </c>
      <c r="I4" s="92" t="s">
        <v>21</v>
      </c>
      <c r="J4" s="83">
        <v>20</v>
      </c>
      <c r="K4" s="53">
        <v>9.48</v>
      </c>
      <c r="L4" s="11">
        <v>7.01</v>
      </c>
      <c r="M4" s="21">
        <f t="shared" ref="M4:M19" si="2">IF(L4&gt;0,-((K4-L4)/L4)*-1,"")</f>
        <v>0.35235378031383746</v>
      </c>
      <c r="N4" s="37" t="s">
        <v>21</v>
      </c>
      <c r="O4" s="38">
        <v>-0.4</v>
      </c>
      <c r="P4" s="38">
        <f t="shared" ref="P4:P25" si="3">IF(K4&gt;0,K4+O4,"")</f>
        <v>9.08</v>
      </c>
      <c r="Q4" s="57">
        <f t="shared" ref="Q4:Q67" si="4">IF(P4&lt;&gt;0,RANK(P4,P$4:P$527,P$4:P$527),COUNT(P$4:P$527)+1)</f>
        <v>13</v>
      </c>
      <c r="R4" s="53">
        <v>11.23</v>
      </c>
      <c r="S4" s="11">
        <v>11.29</v>
      </c>
      <c r="T4" s="21">
        <f t="shared" ref="T4:T49" si="5">IF(S4&gt;0,-((R4-S4)/S4)*-1,"")</f>
        <v>-5.3144375553586115E-3</v>
      </c>
      <c r="U4" s="38">
        <v>0</v>
      </c>
      <c r="V4" s="38">
        <f t="shared" ref="V4:V25" si="6">IF(R4&gt;0,R4+U4,"")</f>
        <v>11.23</v>
      </c>
      <c r="W4" s="39">
        <f t="shared" ref="W4:W67" si="7">IF(V4&lt;&gt;0,RANK(V4,V$4:V$527,V$4:V$527),COUNT(V$4:V$527)+1)</f>
        <v>8</v>
      </c>
      <c r="X4" s="53">
        <v>190.14</v>
      </c>
      <c r="Y4" s="11">
        <v>199.88</v>
      </c>
      <c r="Z4" s="21">
        <f t="shared" ref="Z4:Z35" si="8">IF(Y4&gt;0,-((X4-Y4)/Y4)*-1,"")</f>
        <v>-4.8729237542525561E-2</v>
      </c>
      <c r="AA4" s="37" t="s">
        <v>21</v>
      </c>
      <c r="AB4" s="59">
        <v>-12</v>
      </c>
      <c r="AC4" s="38">
        <f t="shared" ref="AC4:AC25" si="9">IF(X4&gt;0,X4+AB4,Y4+AB4)</f>
        <v>178.14</v>
      </c>
      <c r="AD4" s="39">
        <f t="shared" ref="AD4:AD67" si="10">IF(AC4&lt;&gt;0,RANK(AC4,AC$4:AC$527,AC$4:AC$527),COUNT(AC$4:AC$527)+1)</f>
        <v>2</v>
      </c>
      <c r="AE4" s="65">
        <v>4.05</v>
      </c>
      <c r="AF4" s="11">
        <v>3.7</v>
      </c>
      <c r="AG4" s="21">
        <f t="shared" ref="AG4:AG35" si="11">IF(AF4&gt;0,-((AE4-AF4)/AF4)*-1,"")</f>
        <v>9.4594594594594489E-2</v>
      </c>
      <c r="AH4" s="38">
        <v>0.25</v>
      </c>
      <c r="AI4" s="38">
        <f t="shared" ref="AI4:AI25" si="12">IF(AE4&gt;0,AE4+AH4,AF4+AH4)</f>
        <v>4.3</v>
      </c>
      <c r="AJ4" s="38">
        <f t="shared" ref="AJ4:AJ25" si="13">-AI4</f>
        <v>-4.3</v>
      </c>
      <c r="AK4" s="39">
        <f t="shared" ref="AK4:AK67" si="14">IF(AI4&lt;&gt;0,RANK(AJ4,AJ$4:AJ$527,AJ$4:AJ$527),COUNT(AI$4:AI$527)+1)</f>
        <v>6</v>
      </c>
      <c r="AL4" s="65">
        <v>5.8</v>
      </c>
      <c r="AM4" s="11">
        <v>5.52</v>
      </c>
      <c r="AN4" s="21">
        <f t="shared" ref="AN4:AN35" si="15">IF(AM4&gt;0,-((AL4-AM4)/AM4)*-1,"")</f>
        <v>5.0724637681159472E-2</v>
      </c>
      <c r="AO4" s="38">
        <v>0.4</v>
      </c>
      <c r="AP4" s="38">
        <f t="shared" ref="AP4:AP40" si="16">IF(AL4&gt;0,AL4+AO4,AM4+AO4)</f>
        <v>6.2</v>
      </c>
      <c r="AQ4" s="38">
        <f t="shared" ref="AQ4:AQ40" si="17">-AP4</f>
        <v>-6.2</v>
      </c>
      <c r="AR4" s="39">
        <f t="shared" ref="AR4:AR67" si="18">IF(AP4&lt;&gt;0,RANK(AQ4,AQ$4:AQ$527,AQ$4:AQ$527),COUNT(AP$4:AP$527)+1)</f>
        <v>5</v>
      </c>
      <c r="AS4" s="62">
        <v>1.23</v>
      </c>
      <c r="AT4" s="11">
        <v>1.23</v>
      </c>
      <c r="AU4" s="21">
        <f t="shared" ref="AU4:AU35" si="19">IF(AT4&gt;0,-((AS4-AT4)/AT4)*-1,"")</f>
        <v>0</v>
      </c>
      <c r="AV4" s="38">
        <v>0.1</v>
      </c>
      <c r="AW4" s="38">
        <f t="shared" ref="AW4:AW35" si="20">IF(AS4&gt;0,AS4+AV4,AT4+AV4)</f>
        <v>1.33</v>
      </c>
      <c r="AX4" s="38">
        <f t="shared" ref="AX4:AX35" si="21">-AW4</f>
        <v>-1.33</v>
      </c>
      <c r="AY4" s="46">
        <f t="shared" ref="AY4:AY67" si="22">IF(AW4&lt;&gt;0,RANK(AX4,AX$4:AX$527,AX$4:AX$527),COUNT(AW$4:AW$527)+1)</f>
        <v>9</v>
      </c>
      <c r="AZ4" s="68">
        <v>40.130000000000003</v>
      </c>
      <c r="BA4" s="11">
        <v>38.54</v>
      </c>
      <c r="BB4" s="21">
        <f t="shared" ref="BB4:BB35" si="23">IF(BA4&gt;0,-((AZ4-BA4)/BA4)*-1,"")</f>
        <v>4.1255838090295885E-2</v>
      </c>
      <c r="BC4" s="38">
        <v>2.1</v>
      </c>
      <c r="BD4" s="38">
        <f t="shared" ref="BD4:BD25" si="24">IF(AZ4&gt;0,AZ4+BC4,BA4+BC4)</f>
        <v>42.230000000000004</v>
      </c>
      <c r="BE4" s="38">
        <f t="shared" ref="BE4:BE25" si="25">-BD4</f>
        <v>-42.230000000000004</v>
      </c>
      <c r="BF4" s="46">
        <f t="shared" ref="BF4:BF67" si="26">IF(BD4&lt;&gt;0,RANK(BE4,BE$4:BE$527,BE$4:BE$527),COUNT(BD$4:BD$527)+1)</f>
        <v>3</v>
      </c>
      <c r="BG4" s="68">
        <v>25.99</v>
      </c>
      <c r="BH4" s="11">
        <v>18.91</v>
      </c>
      <c r="BI4" s="21">
        <f t="shared" ref="BI4:BI35" si="27">IF(BH4&gt;0,-((BG4-BH4)/BH4)*-1,"")</f>
        <v>0.37440507667900574</v>
      </c>
      <c r="BJ4" s="38">
        <v>2.2999999999999998</v>
      </c>
      <c r="BK4" s="38">
        <f t="shared" ref="BK4:BK25" si="28">IF(BG4&gt;0,BG4+BJ4,BH4+BJ4)</f>
        <v>28.29</v>
      </c>
      <c r="BL4" s="38">
        <f t="shared" ref="BL4:BL25" si="29">-BK4</f>
        <v>-28.29</v>
      </c>
      <c r="BM4" s="46">
        <f t="shared" ref="BM4:BM67" si="30">IF(BK4&lt;&gt;0,RANK(BL4,BL$4:BL$527,BL$4:BL$527),COUNT(BK$4:BK$527)+1)</f>
        <v>2</v>
      </c>
      <c r="BN4" s="68">
        <v>9.26</v>
      </c>
      <c r="BO4" s="11">
        <v>6.82</v>
      </c>
      <c r="BP4" s="21">
        <f t="shared" ref="BP4:BP67" si="31">IF(BO4&gt;0,-((BN4-BO4)/BO4)*-1,"")</f>
        <v>0.35777126099706735</v>
      </c>
      <c r="BQ4" s="8">
        <v>0.9</v>
      </c>
      <c r="BR4" s="8">
        <f t="shared" ref="BR4:BR47" si="32">IF(BN4&gt;0,BN4+BQ4,BO4+BQ4)</f>
        <v>10.16</v>
      </c>
      <c r="BS4" s="8">
        <f t="shared" ref="BS4:BS47" si="33">-BR4</f>
        <v>-10.16</v>
      </c>
      <c r="BT4" s="60">
        <f t="shared" ref="BT4:BT67" si="34">IF(BR4&lt;&gt;0,RANK(BS4,BS$4:BS$527,BS$4:BS$527),COUNT(BR$4:BR$527)+1)</f>
        <v>2</v>
      </c>
    </row>
    <row r="5" spans="1:72" x14ac:dyDescent="0.3">
      <c r="A5" s="1">
        <v>859685</v>
      </c>
      <c r="B5" s="22" t="s">
        <v>81</v>
      </c>
      <c r="C5" s="26" t="s">
        <v>2</v>
      </c>
      <c r="D5" s="72">
        <f t="shared" si="0"/>
        <v>65</v>
      </c>
      <c r="E5" s="57">
        <f t="shared" si="1"/>
        <v>2</v>
      </c>
      <c r="F5" s="7" t="s">
        <v>254</v>
      </c>
      <c r="G5" s="20">
        <f>-Z5+AG5+AN5+AU5+BB5+BI5+BP5</f>
        <v>1.1317655546563452</v>
      </c>
      <c r="H5" s="20">
        <f>G5/7</f>
        <v>0.16168079352233503</v>
      </c>
      <c r="I5" s="19">
        <v>33</v>
      </c>
      <c r="J5" s="83">
        <v>26</v>
      </c>
      <c r="K5" s="53">
        <v>9.2899999999999991</v>
      </c>
      <c r="L5" s="11">
        <v>6.8</v>
      </c>
      <c r="M5" s="21">
        <f t="shared" si="2"/>
        <v>0.36617647058823521</v>
      </c>
      <c r="N5" s="37" t="s">
        <v>21</v>
      </c>
      <c r="O5" s="38">
        <v>-0.4</v>
      </c>
      <c r="P5" s="38">
        <f t="shared" si="3"/>
        <v>8.8899999999999988</v>
      </c>
      <c r="Q5" s="57">
        <f t="shared" si="4"/>
        <v>6</v>
      </c>
      <c r="R5" s="53">
        <v>11.35</v>
      </c>
      <c r="S5" s="11">
        <v>11.11</v>
      </c>
      <c r="T5" s="21">
        <f t="shared" si="5"/>
        <v>2.1602160216021623E-2</v>
      </c>
      <c r="U5" s="38">
        <v>0</v>
      </c>
      <c r="V5" s="38">
        <f t="shared" si="6"/>
        <v>11.35</v>
      </c>
      <c r="W5" s="39">
        <f t="shared" si="7"/>
        <v>16</v>
      </c>
      <c r="X5" s="53">
        <v>199.01</v>
      </c>
      <c r="Y5" s="11">
        <v>204.3</v>
      </c>
      <c r="Z5" s="21">
        <f t="shared" si="8"/>
        <v>-2.58932941752326E-2</v>
      </c>
      <c r="AA5" s="37" t="s">
        <v>21</v>
      </c>
      <c r="AB5" s="59">
        <v>-12</v>
      </c>
      <c r="AC5" s="38">
        <f t="shared" si="9"/>
        <v>187.01</v>
      </c>
      <c r="AD5" s="39">
        <f t="shared" si="10"/>
        <v>3</v>
      </c>
      <c r="AE5" s="65">
        <v>4.2</v>
      </c>
      <c r="AF5" s="11">
        <v>3.89</v>
      </c>
      <c r="AG5" s="21">
        <f t="shared" si="11"/>
        <v>7.9691516709511578E-2</v>
      </c>
      <c r="AH5" s="38">
        <v>0.25</v>
      </c>
      <c r="AI5" s="38">
        <f t="shared" si="12"/>
        <v>4.45</v>
      </c>
      <c r="AJ5" s="38">
        <f t="shared" si="13"/>
        <v>-4.45</v>
      </c>
      <c r="AK5" s="39">
        <f t="shared" si="14"/>
        <v>3</v>
      </c>
      <c r="AL5" s="65">
        <v>5.69</v>
      </c>
      <c r="AM5" s="11">
        <v>5.46</v>
      </c>
      <c r="AN5" s="21">
        <f t="shared" si="15"/>
        <v>4.2124542124542204E-2</v>
      </c>
      <c r="AO5" s="38">
        <v>0.4</v>
      </c>
      <c r="AP5" s="38">
        <f t="shared" si="16"/>
        <v>6.0900000000000007</v>
      </c>
      <c r="AQ5" s="38">
        <f t="shared" si="17"/>
        <v>-6.0900000000000007</v>
      </c>
      <c r="AR5" s="39">
        <f t="shared" si="18"/>
        <v>12</v>
      </c>
      <c r="AS5" s="62">
        <v>1.2</v>
      </c>
      <c r="AT5" s="11">
        <v>1.1499999999999999</v>
      </c>
      <c r="AU5" s="21">
        <f t="shared" si="19"/>
        <v>4.3478260869565258E-2</v>
      </c>
      <c r="AV5" s="38">
        <v>0.1</v>
      </c>
      <c r="AW5" s="38">
        <f t="shared" si="20"/>
        <v>1.3</v>
      </c>
      <c r="AX5" s="38">
        <f t="shared" si="21"/>
        <v>-1.3</v>
      </c>
      <c r="AY5" s="46">
        <f t="shared" si="22"/>
        <v>10</v>
      </c>
      <c r="AZ5" s="68">
        <v>40.020000000000003</v>
      </c>
      <c r="BA5" s="11">
        <v>34.39</v>
      </c>
      <c r="BB5" s="21">
        <f t="shared" si="23"/>
        <v>0.16371038092468748</v>
      </c>
      <c r="BC5" s="38">
        <v>2.1</v>
      </c>
      <c r="BD5" s="38">
        <f t="shared" si="24"/>
        <v>42.120000000000005</v>
      </c>
      <c r="BE5" s="38">
        <f t="shared" si="25"/>
        <v>-42.120000000000005</v>
      </c>
      <c r="BF5" s="46">
        <f t="shared" si="26"/>
        <v>4</v>
      </c>
      <c r="BG5" s="68">
        <v>23.64</v>
      </c>
      <c r="BH5" s="11">
        <v>15.35</v>
      </c>
      <c r="BI5" s="21">
        <f t="shared" si="27"/>
        <v>0.54006514657980464</v>
      </c>
      <c r="BJ5" s="38">
        <v>2.2999999999999998</v>
      </c>
      <c r="BK5" s="38">
        <f t="shared" si="28"/>
        <v>25.94</v>
      </c>
      <c r="BL5" s="38">
        <f t="shared" si="29"/>
        <v>-25.94</v>
      </c>
      <c r="BM5" s="46">
        <f t="shared" si="30"/>
        <v>4</v>
      </c>
      <c r="BN5" s="68">
        <v>8.1999999999999993</v>
      </c>
      <c r="BO5" s="11">
        <v>6.63</v>
      </c>
      <c r="BP5" s="21">
        <f t="shared" si="31"/>
        <v>0.23680241327300142</v>
      </c>
      <c r="BQ5" s="8">
        <v>0.9</v>
      </c>
      <c r="BR5" s="8">
        <f t="shared" si="32"/>
        <v>9.1</v>
      </c>
      <c r="BS5" s="8">
        <f t="shared" si="33"/>
        <v>-9.1</v>
      </c>
      <c r="BT5" s="60">
        <f t="shared" si="34"/>
        <v>7</v>
      </c>
    </row>
    <row r="6" spans="1:72" x14ac:dyDescent="0.3">
      <c r="A6" s="1">
        <v>866088</v>
      </c>
      <c r="B6" s="22" t="s">
        <v>82</v>
      </c>
      <c r="C6" s="26" t="s">
        <v>2</v>
      </c>
      <c r="D6" s="72">
        <f t="shared" si="0"/>
        <v>190</v>
      </c>
      <c r="E6" s="57">
        <f t="shared" si="1"/>
        <v>12</v>
      </c>
      <c r="F6" s="90" t="s">
        <v>256</v>
      </c>
      <c r="G6" s="91" t="s">
        <v>21</v>
      </c>
      <c r="H6" s="91" t="s">
        <v>21</v>
      </c>
      <c r="I6" s="92" t="s">
        <v>21</v>
      </c>
      <c r="J6" s="83">
        <v>20</v>
      </c>
      <c r="K6" s="53">
        <v>9.4700000000000006</v>
      </c>
      <c r="L6" s="11">
        <v>6.77</v>
      </c>
      <c r="M6" s="21">
        <f t="shared" si="2"/>
        <v>0.39881831610044333</v>
      </c>
      <c r="N6" s="37" t="s">
        <v>21</v>
      </c>
      <c r="O6" s="38">
        <v>-0.4</v>
      </c>
      <c r="P6" s="38">
        <f t="shared" si="3"/>
        <v>9.07</v>
      </c>
      <c r="Q6" s="57">
        <f t="shared" si="4"/>
        <v>12</v>
      </c>
      <c r="R6" s="53">
        <v>11.34</v>
      </c>
      <c r="S6" s="11">
        <v>11.06</v>
      </c>
      <c r="T6" s="21">
        <f t="shared" si="5"/>
        <v>2.5316455696202472E-2</v>
      </c>
      <c r="U6" s="38">
        <v>0</v>
      </c>
      <c r="V6" s="38">
        <f t="shared" si="6"/>
        <v>11.34</v>
      </c>
      <c r="W6" s="39">
        <f t="shared" si="7"/>
        <v>14</v>
      </c>
      <c r="X6" s="53">
        <v>230.81</v>
      </c>
      <c r="Y6" s="11">
        <v>232.68</v>
      </c>
      <c r="Z6" s="21">
        <f t="shared" si="8"/>
        <v>-8.036788722709319E-3</v>
      </c>
      <c r="AA6" s="37" t="s">
        <v>21</v>
      </c>
      <c r="AB6" s="59">
        <v>-12</v>
      </c>
      <c r="AC6" s="38">
        <f t="shared" si="9"/>
        <v>218.81</v>
      </c>
      <c r="AD6" s="39">
        <f t="shared" si="10"/>
        <v>36</v>
      </c>
      <c r="AE6" s="65">
        <v>3.97</v>
      </c>
      <c r="AF6" s="11">
        <v>3.55</v>
      </c>
      <c r="AG6" s="21">
        <f t="shared" si="11"/>
        <v>0.11830985915492968</v>
      </c>
      <c r="AH6" s="38">
        <v>0.25</v>
      </c>
      <c r="AI6" s="38">
        <f t="shared" si="12"/>
        <v>4.2200000000000006</v>
      </c>
      <c r="AJ6" s="38">
        <f t="shared" si="13"/>
        <v>-4.2200000000000006</v>
      </c>
      <c r="AK6" s="39">
        <f t="shared" si="14"/>
        <v>9</v>
      </c>
      <c r="AL6" s="65">
        <v>5.49</v>
      </c>
      <c r="AM6" s="11">
        <v>4.6500000000000004</v>
      </c>
      <c r="AN6" s="21">
        <f t="shared" si="15"/>
        <v>0.18064516129032254</v>
      </c>
      <c r="AO6" s="38">
        <v>0.4</v>
      </c>
      <c r="AP6" s="38">
        <f t="shared" si="16"/>
        <v>5.8900000000000006</v>
      </c>
      <c r="AQ6" s="38">
        <f t="shared" si="17"/>
        <v>-5.8900000000000006</v>
      </c>
      <c r="AR6" s="39">
        <f t="shared" si="18"/>
        <v>25</v>
      </c>
      <c r="AS6" s="62">
        <v>1.05</v>
      </c>
      <c r="AT6" s="11">
        <v>1.05</v>
      </c>
      <c r="AU6" s="21">
        <f t="shared" si="19"/>
        <v>0</v>
      </c>
      <c r="AV6" s="38">
        <v>0.1</v>
      </c>
      <c r="AW6" s="38">
        <f t="shared" si="20"/>
        <v>1.1500000000000001</v>
      </c>
      <c r="AX6" s="38">
        <f t="shared" si="21"/>
        <v>-1.1500000000000001</v>
      </c>
      <c r="AY6" s="46">
        <f t="shared" si="22"/>
        <v>75</v>
      </c>
      <c r="AZ6" s="68">
        <v>35.57</v>
      </c>
      <c r="BA6" s="11">
        <v>27.93</v>
      </c>
      <c r="BB6" s="21">
        <f t="shared" si="23"/>
        <v>0.27354099534550663</v>
      </c>
      <c r="BC6" s="38">
        <v>2.1</v>
      </c>
      <c r="BD6" s="38">
        <f t="shared" si="24"/>
        <v>37.67</v>
      </c>
      <c r="BE6" s="38">
        <f t="shared" si="25"/>
        <v>-37.67</v>
      </c>
      <c r="BF6" s="46">
        <f t="shared" si="26"/>
        <v>8</v>
      </c>
      <c r="BG6" s="68">
        <v>23.46</v>
      </c>
      <c r="BH6" s="11">
        <v>17.71</v>
      </c>
      <c r="BI6" s="21">
        <f t="shared" si="27"/>
        <v>0.32467532467532467</v>
      </c>
      <c r="BJ6" s="38">
        <v>2.2999999999999998</v>
      </c>
      <c r="BK6" s="38">
        <f t="shared" si="28"/>
        <v>25.76</v>
      </c>
      <c r="BL6" s="38">
        <f t="shared" si="29"/>
        <v>-25.76</v>
      </c>
      <c r="BM6" s="46">
        <f t="shared" si="30"/>
        <v>5</v>
      </c>
      <c r="BN6" s="68">
        <v>8.5</v>
      </c>
      <c r="BO6" s="11">
        <v>6.55</v>
      </c>
      <c r="BP6" s="21">
        <f t="shared" si="31"/>
        <v>0.29770992366412219</v>
      </c>
      <c r="BQ6" s="8">
        <v>0.9</v>
      </c>
      <c r="BR6" s="8">
        <f t="shared" si="32"/>
        <v>9.4</v>
      </c>
      <c r="BS6" s="8">
        <f t="shared" si="33"/>
        <v>-9.4</v>
      </c>
      <c r="BT6" s="60">
        <f t="shared" si="34"/>
        <v>6</v>
      </c>
    </row>
    <row r="7" spans="1:72" x14ac:dyDescent="0.3">
      <c r="A7" s="1">
        <v>893593</v>
      </c>
      <c r="B7" s="22" t="s">
        <v>83</v>
      </c>
      <c r="C7" s="26" t="s">
        <v>2</v>
      </c>
      <c r="D7" s="72">
        <f t="shared" si="0"/>
        <v>208</v>
      </c>
      <c r="E7" s="57">
        <f t="shared" si="1"/>
        <v>14</v>
      </c>
      <c r="F7" s="90" t="s">
        <v>256</v>
      </c>
      <c r="G7" s="91" t="s">
        <v>21</v>
      </c>
      <c r="H7" s="91" t="s">
        <v>21</v>
      </c>
      <c r="I7" s="92" t="s">
        <v>21</v>
      </c>
      <c r="J7" s="83">
        <v>18</v>
      </c>
      <c r="K7" s="53">
        <v>9.4499999999999993</v>
      </c>
      <c r="L7" s="11">
        <v>6.96</v>
      </c>
      <c r="M7" s="21">
        <f t="shared" si="2"/>
        <v>0.35775862068965508</v>
      </c>
      <c r="N7" s="37" t="s">
        <v>21</v>
      </c>
      <c r="O7" s="38">
        <v>-0.4</v>
      </c>
      <c r="P7" s="38">
        <f t="shared" si="3"/>
        <v>9.0499999999999989</v>
      </c>
      <c r="Q7" s="57">
        <f t="shared" si="4"/>
        <v>9</v>
      </c>
      <c r="R7" s="53">
        <v>12.02</v>
      </c>
      <c r="S7" s="11">
        <v>12.52</v>
      </c>
      <c r="T7" s="21">
        <f t="shared" si="5"/>
        <v>-3.9936102236421724E-2</v>
      </c>
      <c r="U7" s="38">
        <v>0</v>
      </c>
      <c r="V7" s="38">
        <f t="shared" si="6"/>
        <v>12.02</v>
      </c>
      <c r="W7" s="39">
        <f t="shared" si="7"/>
        <v>43</v>
      </c>
      <c r="X7" s="53">
        <v>228.53</v>
      </c>
      <c r="Y7" s="11">
        <v>228.53</v>
      </c>
      <c r="Z7" s="21">
        <f t="shared" si="8"/>
        <v>0</v>
      </c>
      <c r="AA7" s="37" t="s">
        <v>21</v>
      </c>
      <c r="AB7" s="59">
        <v>-12</v>
      </c>
      <c r="AC7" s="38">
        <f t="shared" si="9"/>
        <v>216.53</v>
      </c>
      <c r="AD7" s="39">
        <f t="shared" si="10"/>
        <v>29</v>
      </c>
      <c r="AE7" s="65">
        <v>4.0199999999999996</v>
      </c>
      <c r="AF7" s="11">
        <v>3.33</v>
      </c>
      <c r="AG7" s="21">
        <f t="shared" si="11"/>
        <v>0.20720720720720706</v>
      </c>
      <c r="AH7" s="38">
        <v>0.25</v>
      </c>
      <c r="AI7" s="38">
        <f t="shared" si="12"/>
        <v>4.2699999999999996</v>
      </c>
      <c r="AJ7" s="38">
        <f t="shared" si="13"/>
        <v>-4.2699999999999996</v>
      </c>
      <c r="AK7" s="39">
        <f t="shared" si="14"/>
        <v>8</v>
      </c>
      <c r="AL7" s="65">
        <v>5.49</v>
      </c>
      <c r="AM7" s="11">
        <v>5.25</v>
      </c>
      <c r="AN7" s="21">
        <f t="shared" si="15"/>
        <v>4.5714285714285756E-2</v>
      </c>
      <c r="AO7" s="38">
        <v>0.4</v>
      </c>
      <c r="AP7" s="38">
        <f t="shared" si="16"/>
        <v>5.8900000000000006</v>
      </c>
      <c r="AQ7" s="38">
        <f t="shared" si="17"/>
        <v>-5.8900000000000006</v>
      </c>
      <c r="AR7" s="39">
        <f t="shared" si="18"/>
        <v>25</v>
      </c>
      <c r="AS7" s="62">
        <v>1.2</v>
      </c>
      <c r="AT7" s="11">
        <v>1.1000000000000001</v>
      </c>
      <c r="AU7" s="21">
        <f t="shared" si="19"/>
        <v>9.0909090909090787E-2</v>
      </c>
      <c r="AV7" s="38">
        <v>0.1</v>
      </c>
      <c r="AW7" s="38">
        <f t="shared" si="20"/>
        <v>1.3</v>
      </c>
      <c r="AX7" s="38">
        <f t="shared" si="21"/>
        <v>-1.3</v>
      </c>
      <c r="AY7" s="46">
        <f t="shared" si="22"/>
        <v>10</v>
      </c>
      <c r="AZ7" s="68">
        <v>33.4</v>
      </c>
      <c r="BA7" s="11">
        <v>26.56</v>
      </c>
      <c r="BB7" s="21">
        <f t="shared" si="23"/>
        <v>0.25753012048192769</v>
      </c>
      <c r="BC7" s="38">
        <v>2.1</v>
      </c>
      <c r="BD7" s="38">
        <f t="shared" si="24"/>
        <v>35.5</v>
      </c>
      <c r="BE7" s="38">
        <f t="shared" si="25"/>
        <v>-35.5</v>
      </c>
      <c r="BF7" s="46">
        <f t="shared" si="26"/>
        <v>11</v>
      </c>
      <c r="BG7" s="68">
        <v>17.8</v>
      </c>
      <c r="BH7" s="11">
        <v>13.26</v>
      </c>
      <c r="BI7" s="21">
        <f t="shared" si="27"/>
        <v>0.3423831070889895</v>
      </c>
      <c r="BJ7" s="38">
        <v>2.2999999999999998</v>
      </c>
      <c r="BK7" s="38">
        <f t="shared" si="28"/>
        <v>20.100000000000001</v>
      </c>
      <c r="BL7" s="38">
        <f t="shared" si="29"/>
        <v>-20.100000000000001</v>
      </c>
      <c r="BM7" s="46">
        <f t="shared" si="30"/>
        <v>21</v>
      </c>
      <c r="BN7" s="68">
        <v>6.5</v>
      </c>
      <c r="BO7" s="11">
        <v>5.33</v>
      </c>
      <c r="BP7" s="21">
        <f t="shared" si="31"/>
        <v>0.21951219512195119</v>
      </c>
      <c r="BQ7" s="8">
        <v>0.9</v>
      </c>
      <c r="BR7" s="8">
        <f t="shared" si="32"/>
        <v>7.4</v>
      </c>
      <c r="BS7" s="8">
        <f t="shared" si="33"/>
        <v>-7.4</v>
      </c>
      <c r="BT7" s="60">
        <f t="shared" si="34"/>
        <v>52</v>
      </c>
    </row>
    <row r="8" spans="1:72" x14ac:dyDescent="0.3">
      <c r="A8" s="1">
        <v>879652</v>
      </c>
      <c r="B8" s="22" t="s">
        <v>84</v>
      </c>
      <c r="C8" s="26" t="s">
        <v>2</v>
      </c>
      <c r="D8" s="72">
        <f t="shared" si="0"/>
        <v>302</v>
      </c>
      <c r="E8" s="57">
        <f t="shared" si="1"/>
        <v>23</v>
      </c>
      <c r="F8" s="7" t="s">
        <v>254</v>
      </c>
      <c r="G8" s="20">
        <f>-Z8+AG8+AN8+AU8+BB8+BI8+BP8</f>
        <v>0.86688886667025966</v>
      </c>
      <c r="H8" s="20">
        <f>G8/7</f>
        <v>0.12384126666717996</v>
      </c>
      <c r="I8" s="19">
        <v>38</v>
      </c>
      <c r="J8" s="83">
        <v>20</v>
      </c>
      <c r="K8" s="53">
        <v>10.1</v>
      </c>
      <c r="L8" s="11">
        <v>7.38</v>
      </c>
      <c r="M8" s="21">
        <f t="shared" si="2"/>
        <v>0.36856368563685632</v>
      </c>
      <c r="N8" s="37" t="s">
        <v>21</v>
      </c>
      <c r="O8" s="38">
        <v>-0.4</v>
      </c>
      <c r="P8" s="38">
        <f t="shared" si="3"/>
        <v>9.6999999999999993</v>
      </c>
      <c r="Q8" s="57">
        <f t="shared" si="4"/>
        <v>47</v>
      </c>
      <c r="R8" s="53">
        <v>12.1</v>
      </c>
      <c r="S8" s="11">
        <v>11.85</v>
      </c>
      <c r="T8" s="21">
        <f t="shared" si="5"/>
        <v>2.1097046413502109E-2</v>
      </c>
      <c r="U8" s="38">
        <v>0</v>
      </c>
      <c r="V8" s="38">
        <f t="shared" si="6"/>
        <v>12.1</v>
      </c>
      <c r="W8" s="39">
        <f t="shared" si="7"/>
        <v>46</v>
      </c>
      <c r="X8" s="53">
        <v>231.16</v>
      </c>
      <c r="Y8" s="11">
        <v>233.57</v>
      </c>
      <c r="Z8" s="21">
        <f t="shared" si="8"/>
        <v>-1.0318105921137117E-2</v>
      </c>
      <c r="AA8" s="37" t="s">
        <v>21</v>
      </c>
      <c r="AB8" s="59">
        <v>-12</v>
      </c>
      <c r="AC8" s="38">
        <f t="shared" si="9"/>
        <v>219.16</v>
      </c>
      <c r="AD8" s="39">
        <f t="shared" si="10"/>
        <v>37</v>
      </c>
      <c r="AE8" s="65">
        <v>3.57</v>
      </c>
      <c r="AF8" s="11">
        <v>3.22</v>
      </c>
      <c r="AG8" s="21">
        <f t="shared" si="11"/>
        <v>0.10869565217391293</v>
      </c>
      <c r="AH8" s="38">
        <v>0.25</v>
      </c>
      <c r="AI8" s="38">
        <f t="shared" si="12"/>
        <v>3.82</v>
      </c>
      <c r="AJ8" s="38">
        <f t="shared" si="13"/>
        <v>-3.82</v>
      </c>
      <c r="AK8" s="39">
        <f t="shared" si="14"/>
        <v>38</v>
      </c>
      <c r="AL8" s="65">
        <v>5.34</v>
      </c>
      <c r="AM8" s="11">
        <v>4.59</v>
      </c>
      <c r="AN8" s="21">
        <f t="shared" si="15"/>
        <v>0.16339869281045752</v>
      </c>
      <c r="AO8" s="38">
        <v>0.4</v>
      </c>
      <c r="AP8" s="38">
        <f t="shared" si="16"/>
        <v>5.74</v>
      </c>
      <c r="AQ8" s="38">
        <f t="shared" si="17"/>
        <v>-5.74</v>
      </c>
      <c r="AR8" s="39">
        <f t="shared" si="18"/>
        <v>36</v>
      </c>
      <c r="AS8" s="62">
        <v>1.2</v>
      </c>
      <c r="AT8" s="11">
        <v>1.1499999999999999</v>
      </c>
      <c r="AU8" s="21">
        <f t="shared" si="19"/>
        <v>4.3478260869565258E-2</v>
      </c>
      <c r="AV8" s="38">
        <v>0.1</v>
      </c>
      <c r="AW8" s="38">
        <f t="shared" si="20"/>
        <v>1.3</v>
      </c>
      <c r="AX8" s="38">
        <f t="shared" si="21"/>
        <v>-1.3</v>
      </c>
      <c r="AY8" s="46">
        <f t="shared" si="22"/>
        <v>10</v>
      </c>
      <c r="AZ8" s="68">
        <v>28.78</v>
      </c>
      <c r="BA8" s="11">
        <v>24.02</v>
      </c>
      <c r="BB8" s="21">
        <f t="shared" si="23"/>
        <v>0.19816819317235643</v>
      </c>
      <c r="BC8" s="38">
        <v>2.1</v>
      </c>
      <c r="BD8" s="38">
        <f t="shared" si="24"/>
        <v>30.880000000000003</v>
      </c>
      <c r="BE8" s="38">
        <f t="shared" si="25"/>
        <v>-30.880000000000003</v>
      </c>
      <c r="BF8" s="46">
        <f t="shared" si="26"/>
        <v>38</v>
      </c>
      <c r="BG8" s="68">
        <v>17.43</v>
      </c>
      <c r="BH8" s="11">
        <v>15.53</v>
      </c>
      <c r="BI8" s="21">
        <f t="shared" si="27"/>
        <v>0.12234385061171928</v>
      </c>
      <c r="BJ8" s="38">
        <v>2.2999999999999998</v>
      </c>
      <c r="BK8" s="38">
        <f t="shared" si="28"/>
        <v>19.73</v>
      </c>
      <c r="BL8" s="38">
        <f t="shared" si="29"/>
        <v>-19.73</v>
      </c>
      <c r="BM8" s="46">
        <f t="shared" si="30"/>
        <v>24</v>
      </c>
      <c r="BN8" s="68">
        <v>7.03</v>
      </c>
      <c r="BO8" s="11">
        <v>5.76</v>
      </c>
      <c r="BP8" s="21">
        <f t="shared" si="31"/>
        <v>0.22048611111111119</v>
      </c>
      <c r="BQ8" s="8">
        <v>0.9</v>
      </c>
      <c r="BR8" s="8">
        <f t="shared" si="32"/>
        <v>7.9300000000000006</v>
      </c>
      <c r="BS8" s="8">
        <f t="shared" si="33"/>
        <v>-7.9300000000000006</v>
      </c>
      <c r="BT8" s="60">
        <f t="shared" si="34"/>
        <v>26</v>
      </c>
    </row>
    <row r="9" spans="1:72" x14ac:dyDescent="0.3">
      <c r="A9" s="1">
        <v>866087</v>
      </c>
      <c r="B9" s="22" t="s">
        <v>86</v>
      </c>
      <c r="C9" s="26" t="s">
        <v>2</v>
      </c>
      <c r="D9" s="72">
        <f t="shared" si="0"/>
        <v>306</v>
      </c>
      <c r="E9" s="57">
        <f t="shared" si="1"/>
        <v>24</v>
      </c>
      <c r="F9" s="7" t="s">
        <v>254</v>
      </c>
      <c r="G9" s="20">
        <f>-Z9+AG9+AN9+AU9+BB9+BI9+BP9</f>
        <v>1.9691888295726918</v>
      </c>
      <c r="H9" s="20">
        <f>G9/7</f>
        <v>0.28131268993895597</v>
      </c>
      <c r="I9" s="19">
        <v>13</v>
      </c>
      <c r="J9" s="89">
        <v>37</v>
      </c>
      <c r="K9" s="53">
        <v>9.99</v>
      </c>
      <c r="L9" s="11">
        <v>7.27</v>
      </c>
      <c r="M9" s="21">
        <f t="shared" si="2"/>
        <v>0.37414030261348019</v>
      </c>
      <c r="N9" s="37" t="s">
        <v>21</v>
      </c>
      <c r="O9" s="38">
        <v>-0.4</v>
      </c>
      <c r="P9" s="38">
        <f t="shared" si="3"/>
        <v>9.59</v>
      </c>
      <c r="Q9" s="57">
        <f t="shared" si="4"/>
        <v>40</v>
      </c>
      <c r="R9" s="53">
        <v>13.01</v>
      </c>
      <c r="S9" s="11">
        <v>12.51</v>
      </c>
      <c r="T9" s="21">
        <f t="shared" si="5"/>
        <v>3.9968025579536375E-2</v>
      </c>
      <c r="U9" s="38">
        <v>0</v>
      </c>
      <c r="V9" s="38">
        <f t="shared" si="6"/>
        <v>13.01</v>
      </c>
      <c r="W9" s="39">
        <f t="shared" si="7"/>
        <v>103</v>
      </c>
      <c r="X9" s="53">
        <v>248.08</v>
      </c>
      <c r="Y9" s="11">
        <v>267</v>
      </c>
      <c r="Z9" s="21">
        <f t="shared" si="8"/>
        <v>-7.0861423220973732E-2</v>
      </c>
      <c r="AA9" s="37" t="s">
        <v>21</v>
      </c>
      <c r="AB9" s="59">
        <v>-12</v>
      </c>
      <c r="AC9" s="38">
        <f t="shared" si="9"/>
        <v>236.08</v>
      </c>
      <c r="AD9" s="39">
        <f t="shared" si="10"/>
        <v>82</v>
      </c>
      <c r="AE9" s="65">
        <v>3.53</v>
      </c>
      <c r="AF9" s="11">
        <v>3.01</v>
      </c>
      <c r="AG9" s="21">
        <f t="shared" si="11"/>
        <v>0.1727574750830565</v>
      </c>
      <c r="AH9" s="38">
        <v>0.25</v>
      </c>
      <c r="AI9" s="38">
        <f t="shared" si="12"/>
        <v>3.78</v>
      </c>
      <c r="AJ9" s="38">
        <f t="shared" si="13"/>
        <v>-3.78</v>
      </c>
      <c r="AK9" s="39">
        <f t="shared" si="14"/>
        <v>42</v>
      </c>
      <c r="AL9" s="65">
        <v>5.74</v>
      </c>
      <c r="AM9" s="11">
        <v>5.18</v>
      </c>
      <c r="AN9" s="21">
        <f t="shared" si="15"/>
        <v>0.10810810810810821</v>
      </c>
      <c r="AO9" s="38">
        <v>0.4</v>
      </c>
      <c r="AP9" s="38">
        <f t="shared" si="16"/>
        <v>6.1400000000000006</v>
      </c>
      <c r="AQ9" s="38">
        <f t="shared" si="17"/>
        <v>-6.1400000000000006</v>
      </c>
      <c r="AR9" s="39">
        <f t="shared" si="18"/>
        <v>7</v>
      </c>
      <c r="AS9" s="62">
        <v>1.2</v>
      </c>
      <c r="AT9" s="11">
        <v>1.05</v>
      </c>
      <c r="AU9" s="21">
        <f t="shared" si="19"/>
        <v>0.14285714285714277</v>
      </c>
      <c r="AV9" s="38">
        <v>0.1</v>
      </c>
      <c r="AW9" s="38">
        <f t="shared" si="20"/>
        <v>1.3</v>
      </c>
      <c r="AX9" s="38">
        <f t="shared" si="21"/>
        <v>-1.3</v>
      </c>
      <c r="AY9" s="46">
        <f t="shared" si="22"/>
        <v>10</v>
      </c>
      <c r="AZ9" s="68">
        <v>31.52</v>
      </c>
      <c r="BA9" s="11">
        <v>22.2</v>
      </c>
      <c r="BB9" s="21">
        <f t="shared" si="23"/>
        <v>0.41981981981981986</v>
      </c>
      <c r="BC9" s="38">
        <v>2.1</v>
      </c>
      <c r="BD9" s="38">
        <f t="shared" si="24"/>
        <v>33.619999999999997</v>
      </c>
      <c r="BE9" s="38">
        <f t="shared" si="25"/>
        <v>-33.619999999999997</v>
      </c>
      <c r="BF9" s="46">
        <f t="shared" si="26"/>
        <v>20</v>
      </c>
      <c r="BG9" s="68">
        <v>28.13</v>
      </c>
      <c r="BH9" s="11">
        <v>18.309999999999999</v>
      </c>
      <c r="BI9" s="21">
        <f t="shared" si="27"/>
        <v>0.5363189513926816</v>
      </c>
      <c r="BJ9" s="38">
        <v>2.2999999999999998</v>
      </c>
      <c r="BK9" s="38">
        <f t="shared" si="28"/>
        <v>30.43</v>
      </c>
      <c r="BL9" s="38">
        <f t="shared" si="29"/>
        <v>-30.43</v>
      </c>
      <c r="BM9" s="46">
        <f t="shared" si="30"/>
        <v>1</v>
      </c>
      <c r="BN9" s="68">
        <v>10.69</v>
      </c>
      <c r="BO9" s="11">
        <v>7.04</v>
      </c>
      <c r="BP9" s="21">
        <f t="shared" si="31"/>
        <v>0.51846590909090906</v>
      </c>
      <c r="BQ9" s="8">
        <v>0.9</v>
      </c>
      <c r="BR9" s="8">
        <f t="shared" si="32"/>
        <v>11.59</v>
      </c>
      <c r="BS9" s="8">
        <f t="shared" si="33"/>
        <v>-11.59</v>
      </c>
      <c r="BT9" s="60">
        <f t="shared" si="34"/>
        <v>1</v>
      </c>
    </row>
    <row r="10" spans="1:72" x14ac:dyDescent="0.3">
      <c r="A10" s="1">
        <v>935115</v>
      </c>
      <c r="B10" s="22" t="s">
        <v>175</v>
      </c>
      <c r="C10" s="26" t="s">
        <v>2</v>
      </c>
      <c r="D10" s="72">
        <f t="shared" si="0"/>
        <v>308</v>
      </c>
      <c r="E10" s="57">
        <f t="shared" si="1"/>
        <v>25</v>
      </c>
      <c r="F10" s="90" t="s">
        <v>256</v>
      </c>
      <c r="G10" s="91" t="s">
        <v>21</v>
      </c>
      <c r="H10" s="91" t="s">
        <v>21</v>
      </c>
      <c r="I10" s="92" t="s">
        <v>21</v>
      </c>
      <c r="J10" s="83">
        <v>23</v>
      </c>
      <c r="K10" s="53">
        <v>9.64</v>
      </c>
      <c r="L10" s="11"/>
      <c r="M10" s="21" t="str">
        <f t="shared" si="2"/>
        <v/>
      </c>
      <c r="N10" s="37" t="s">
        <v>21</v>
      </c>
      <c r="O10" s="38">
        <v>-0.4</v>
      </c>
      <c r="P10" s="38">
        <f t="shared" si="3"/>
        <v>9.24</v>
      </c>
      <c r="Q10" s="57">
        <f t="shared" si="4"/>
        <v>22</v>
      </c>
      <c r="R10" s="53">
        <v>12.98</v>
      </c>
      <c r="S10" s="11"/>
      <c r="T10" s="21" t="str">
        <f t="shared" si="5"/>
        <v/>
      </c>
      <c r="U10" s="38">
        <v>0</v>
      </c>
      <c r="V10" s="38">
        <f t="shared" si="6"/>
        <v>12.98</v>
      </c>
      <c r="W10" s="39">
        <f t="shared" si="7"/>
        <v>98</v>
      </c>
      <c r="X10" s="53">
        <v>235.01</v>
      </c>
      <c r="Y10" s="11"/>
      <c r="Z10" s="21" t="str">
        <f t="shared" si="8"/>
        <v/>
      </c>
      <c r="AA10" s="37" t="s">
        <v>21</v>
      </c>
      <c r="AB10" s="59">
        <v>-12</v>
      </c>
      <c r="AC10" s="38">
        <f t="shared" si="9"/>
        <v>223.01</v>
      </c>
      <c r="AD10" s="39">
        <f t="shared" si="10"/>
        <v>48</v>
      </c>
      <c r="AE10" s="65">
        <v>3.89</v>
      </c>
      <c r="AF10" s="11"/>
      <c r="AG10" s="21" t="str">
        <f t="shared" si="11"/>
        <v/>
      </c>
      <c r="AH10" s="38">
        <v>0.25</v>
      </c>
      <c r="AI10" s="38">
        <f t="shared" si="12"/>
        <v>4.1400000000000006</v>
      </c>
      <c r="AJ10" s="38">
        <f t="shared" si="13"/>
        <v>-4.1400000000000006</v>
      </c>
      <c r="AK10" s="39">
        <f t="shared" si="14"/>
        <v>15</v>
      </c>
      <c r="AL10" s="65">
        <v>5.0999999999999996</v>
      </c>
      <c r="AM10" s="11"/>
      <c r="AN10" s="21" t="str">
        <f t="shared" si="15"/>
        <v/>
      </c>
      <c r="AO10" s="38">
        <v>0.4</v>
      </c>
      <c r="AP10" s="38">
        <f t="shared" si="16"/>
        <v>5.5</v>
      </c>
      <c r="AQ10" s="38">
        <f t="shared" si="17"/>
        <v>-5.5</v>
      </c>
      <c r="AR10" s="39">
        <f t="shared" si="18"/>
        <v>60</v>
      </c>
      <c r="AS10" s="62">
        <v>1.25</v>
      </c>
      <c r="AT10" s="11"/>
      <c r="AU10" s="21" t="str">
        <f t="shared" si="19"/>
        <v/>
      </c>
      <c r="AV10" s="38">
        <v>0.1</v>
      </c>
      <c r="AW10" s="38">
        <f t="shared" si="20"/>
        <v>1.35</v>
      </c>
      <c r="AX10" s="38">
        <f t="shared" si="21"/>
        <v>-1.35</v>
      </c>
      <c r="AY10" s="46">
        <f t="shared" si="22"/>
        <v>3</v>
      </c>
      <c r="AZ10" s="68">
        <v>29.45</v>
      </c>
      <c r="BA10" s="11"/>
      <c r="BB10" s="21" t="str">
        <f t="shared" si="23"/>
        <v/>
      </c>
      <c r="BC10" s="38">
        <v>2.1</v>
      </c>
      <c r="BD10" s="38">
        <f t="shared" si="24"/>
        <v>31.55</v>
      </c>
      <c r="BE10" s="38">
        <f t="shared" si="25"/>
        <v>-31.55</v>
      </c>
      <c r="BF10" s="46">
        <f t="shared" si="26"/>
        <v>36</v>
      </c>
      <c r="BG10" s="68">
        <v>19.3</v>
      </c>
      <c r="BH10" s="11"/>
      <c r="BI10" s="21" t="str">
        <f t="shared" si="27"/>
        <v/>
      </c>
      <c r="BJ10" s="38">
        <v>2.2999999999999998</v>
      </c>
      <c r="BK10" s="38">
        <f t="shared" si="28"/>
        <v>21.6</v>
      </c>
      <c r="BL10" s="38">
        <f t="shared" si="29"/>
        <v>-21.6</v>
      </c>
      <c r="BM10" s="46">
        <f t="shared" si="30"/>
        <v>13</v>
      </c>
      <c r="BN10" s="68">
        <v>7.73</v>
      </c>
      <c r="BO10" s="11"/>
      <c r="BP10" s="21" t="str">
        <f t="shared" si="31"/>
        <v/>
      </c>
      <c r="BQ10" s="8">
        <v>0.9</v>
      </c>
      <c r="BR10" s="8">
        <f t="shared" si="32"/>
        <v>8.6300000000000008</v>
      </c>
      <c r="BS10" s="8">
        <f t="shared" si="33"/>
        <v>-8.6300000000000008</v>
      </c>
      <c r="BT10" s="60">
        <f t="shared" si="34"/>
        <v>13</v>
      </c>
    </row>
    <row r="11" spans="1:72" x14ac:dyDescent="0.3">
      <c r="A11" s="1">
        <v>871201</v>
      </c>
      <c r="B11" s="22" t="s">
        <v>90</v>
      </c>
      <c r="C11" s="26" t="s">
        <v>2</v>
      </c>
      <c r="D11" s="72">
        <f t="shared" si="0"/>
        <v>477</v>
      </c>
      <c r="E11" s="57">
        <f t="shared" si="1"/>
        <v>36</v>
      </c>
      <c r="F11" s="7" t="s">
        <v>254</v>
      </c>
      <c r="G11" s="20">
        <f>-Z11+AG11+AN11+AU11+BB11+BI11+BP11</f>
        <v>1.5729265449467897</v>
      </c>
      <c r="H11" s="80">
        <f>G11/7</f>
        <v>0.22470379213525568</v>
      </c>
      <c r="I11" s="19">
        <v>24</v>
      </c>
      <c r="J11" s="83">
        <v>24</v>
      </c>
      <c r="K11" s="53">
        <v>10.34</v>
      </c>
      <c r="L11" s="11">
        <v>7.72</v>
      </c>
      <c r="M11" s="21">
        <f t="shared" si="2"/>
        <v>0.33937823834196895</v>
      </c>
      <c r="N11" s="37" t="s">
        <v>21</v>
      </c>
      <c r="O11" s="38">
        <v>-0.4</v>
      </c>
      <c r="P11" s="38">
        <f t="shared" si="3"/>
        <v>9.94</v>
      </c>
      <c r="Q11" s="57">
        <f t="shared" si="4"/>
        <v>73</v>
      </c>
      <c r="R11" s="53">
        <v>12.39</v>
      </c>
      <c r="S11" s="11">
        <v>12.73</v>
      </c>
      <c r="T11" s="21">
        <f t="shared" si="5"/>
        <v>-2.6708562450903365E-2</v>
      </c>
      <c r="U11" s="38">
        <v>0</v>
      </c>
      <c r="V11" s="38">
        <f t="shared" si="6"/>
        <v>12.39</v>
      </c>
      <c r="W11" s="39">
        <f t="shared" si="7"/>
        <v>62</v>
      </c>
      <c r="X11" s="53">
        <v>251.54</v>
      </c>
      <c r="Y11" s="11">
        <v>265.29000000000002</v>
      </c>
      <c r="Z11" s="21">
        <f t="shared" si="8"/>
        <v>-5.1830072750574947E-2</v>
      </c>
      <c r="AA11" s="37" t="s">
        <v>21</v>
      </c>
      <c r="AB11" s="59">
        <v>-12</v>
      </c>
      <c r="AC11" s="38">
        <f t="shared" si="9"/>
        <v>239.54</v>
      </c>
      <c r="AD11" s="39">
        <f t="shared" si="10"/>
        <v>98</v>
      </c>
      <c r="AE11" s="65">
        <v>3.76</v>
      </c>
      <c r="AF11" s="11">
        <v>2.9</v>
      </c>
      <c r="AG11" s="21">
        <f t="shared" si="11"/>
        <v>0.29655172413793102</v>
      </c>
      <c r="AH11" s="38">
        <v>0.25</v>
      </c>
      <c r="AI11" s="38">
        <f t="shared" si="12"/>
        <v>4.01</v>
      </c>
      <c r="AJ11" s="38">
        <f t="shared" si="13"/>
        <v>-4.01</v>
      </c>
      <c r="AK11" s="39">
        <f t="shared" si="14"/>
        <v>22</v>
      </c>
      <c r="AL11" s="65">
        <v>5.64</v>
      </c>
      <c r="AM11" s="11">
        <v>4.67</v>
      </c>
      <c r="AN11" s="21">
        <f t="shared" si="15"/>
        <v>0.20770877944325478</v>
      </c>
      <c r="AO11" s="38">
        <v>0.4</v>
      </c>
      <c r="AP11" s="38">
        <f t="shared" si="16"/>
        <v>6.04</v>
      </c>
      <c r="AQ11" s="38">
        <f t="shared" si="17"/>
        <v>-6.04</v>
      </c>
      <c r="AR11" s="39">
        <f t="shared" si="18"/>
        <v>14</v>
      </c>
      <c r="AS11" s="62">
        <v>1.25</v>
      </c>
      <c r="AT11" s="11">
        <v>1</v>
      </c>
      <c r="AU11" s="21">
        <f t="shared" si="19"/>
        <v>0.25</v>
      </c>
      <c r="AV11" s="38">
        <v>0.1</v>
      </c>
      <c r="AW11" s="38">
        <f t="shared" si="20"/>
        <v>1.35</v>
      </c>
      <c r="AX11" s="38">
        <f t="shared" si="21"/>
        <v>-1.35</v>
      </c>
      <c r="AY11" s="46">
        <f t="shared" si="22"/>
        <v>3</v>
      </c>
      <c r="AZ11" s="68">
        <v>28.58</v>
      </c>
      <c r="BA11" s="11">
        <v>23.65</v>
      </c>
      <c r="BB11" s="21">
        <f t="shared" si="23"/>
        <v>0.20845665961945031</v>
      </c>
      <c r="BC11" s="38">
        <v>2.1</v>
      </c>
      <c r="BD11" s="38">
        <f t="shared" si="24"/>
        <v>30.68</v>
      </c>
      <c r="BE11" s="38">
        <f t="shared" si="25"/>
        <v>-30.68</v>
      </c>
      <c r="BF11" s="46">
        <f t="shared" si="26"/>
        <v>39</v>
      </c>
      <c r="BG11" s="68">
        <v>13.46</v>
      </c>
      <c r="BH11" s="11">
        <v>12.17</v>
      </c>
      <c r="BI11" s="21">
        <f t="shared" si="27"/>
        <v>0.10599835661462621</v>
      </c>
      <c r="BJ11" s="38">
        <v>2.2999999999999998</v>
      </c>
      <c r="BK11" s="38">
        <f t="shared" si="28"/>
        <v>15.760000000000002</v>
      </c>
      <c r="BL11" s="38">
        <f t="shared" si="29"/>
        <v>-15.760000000000002</v>
      </c>
      <c r="BM11" s="46">
        <f t="shared" si="30"/>
        <v>91</v>
      </c>
      <c r="BN11" s="68">
        <v>6.1</v>
      </c>
      <c r="BO11" s="11">
        <v>4.2</v>
      </c>
      <c r="BP11" s="21">
        <f t="shared" si="31"/>
        <v>0.45238095238095222</v>
      </c>
      <c r="BQ11" s="8">
        <v>0.9</v>
      </c>
      <c r="BR11" s="8">
        <f t="shared" si="32"/>
        <v>7</v>
      </c>
      <c r="BS11" s="8">
        <f t="shared" si="33"/>
        <v>-7</v>
      </c>
      <c r="BT11" s="60">
        <f t="shared" si="34"/>
        <v>75</v>
      </c>
    </row>
    <row r="12" spans="1:72" x14ac:dyDescent="0.3">
      <c r="A12" s="1">
        <v>859652</v>
      </c>
      <c r="B12" s="22" t="s">
        <v>87</v>
      </c>
      <c r="C12" s="26" t="s">
        <v>2</v>
      </c>
      <c r="D12" s="72">
        <f t="shared" si="0"/>
        <v>515</v>
      </c>
      <c r="E12" s="57">
        <f t="shared" si="1"/>
        <v>42</v>
      </c>
      <c r="F12" s="7" t="s">
        <v>254</v>
      </c>
      <c r="G12" s="20">
        <f>-Z12+AG12+AN12+AU12+BB12+BI12+BP12</f>
        <v>0.76106593099887232</v>
      </c>
      <c r="H12" s="20">
        <f>G12/7</f>
        <v>0.10872370442841033</v>
      </c>
      <c r="I12" s="19">
        <v>40</v>
      </c>
      <c r="J12" s="83">
        <v>17</v>
      </c>
      <c r="K12" s="53">
        <v>9.7899999999999991</v>
      </c>
      <c r="L12" s="11">
        <v>7.05</v>
      </c>
      <c r="M12" s="21">
        <f t="shared" si="2"/>
        <v>0.38865248226950344</v>
      </c>
      <c r="N12" s="37" t="s">
        <v>21</v>
      </c>
      <c r="O12" s="38">
        <v>-0.4</v>
      </c>
      <c r="P12" s="38">
        <f t="shared" si="3"/>
        <v>9.3899999999999988</v>
      </c>
      <c r="Q12" s="57">
        <f t="shared" si="4"/>
        <v>30</v>
      </c>
      <c r="R12" s="53">
        <v>12.03</v>
      </c>
      <c r="S12" s="11">
        <v>12.01</v>
      </c>
      <c r="T12" s="21">
        <f t="shared" si="5"/>
        <v>1.6652789342214466E-3</v>
      </c>
      <c r="U12" s="38">
        <v>0</v>
      </c>
      <c r="V12" s="38">
        <f t="shared" si="6"/>
        <v>12.03</v>
      </c>
      <c r="W12" s="39">
        <f t="shared" si="7"/>
        <v>44</v>
      </c>
      <c r="X12" s="53">
        <v>242.53</v>
      </c>
      <c r="Y12" s="11">
        <v>261.56</v>
      </c>
      <c r="Z12" s="21">
        <f t="shared" si="8"/>
        <v>-7.2755773053983799E-2</v>
      </c>
      <c r="AA12" s="37" t="s">
        <v>21</v>
      </c>
      <c r="AB12" s="59">
        <v>-12</v>
      </c>
      <c r="AC12" s="38">
        <f t="shared" si="9"/>
        <v>230.53</v>
      </c>
      <c r="AD12" s="39">
        <f t="shared" si="10"/>
        <v>65</v>
      </c>
      <c r="AE12" s="65">
        <v>3.83</v>
      </c>
      <c r="AF12" s="11">
        <v>3.44</v>
      </c>
      <c r="AG12" s="21">
        <f t="shared" si="11"/>
        <v>0.11337209302325585</v>
      </c>
      <c r="AH12" s="38">
        <v>0.25</v>
      </c>
      <c r="AI12" s="38">
        <f t="shared" si="12"/>
        <v>4.08</v>
      </c>
      <c r="AJ12" s="38">
        <f t="shared" si="13"/>
        <v>-4.08</v>
      </c>
      <c r="AK12" s="39">
        <f t="shared" si="14"/>
        <v>18</v>
      </c>
      <c r="AL12" s="65">
        <v>5.2</v>
      </c>
      <c r="AM12" s="11">
        <v>4.66</v>
      </c>
      <c r="AN12" s="21">
        <f t="shared" si="15"/>
        <v>0.11587982832618027</v>
      </c>
      <c r="AO12" s="38">
        <v>0.4</v>
      </c>
      <c r="AP12" s="38">
        <f t="shared" si="16"/>
        <v>5.6000000000000005</v>
      </c>
      <c r="AQ12" s="38">
        <f t="shared" si="17"/>
        <v>-5.6000000000000005</v>
      </c>
      <c r="AR12" s="39">
        <f t="shared" si="18"/>
        <v>47</v>
      </c>
      <c r="AS12" s="62">
        <v>1.1499999999999999</v>
      </c>
      <c r="AT12" s="11">
        <v>1.1000000000000001</v>
      </c>
      <c r="AU12" s="21">
        <f t="shared" si="19"/>
        <v>4.5454545454545289E-2</v>
      </c>
      <c r="AV12" s="38">
        <v>0.1</v>
      </c>
      <c r="AW12" s="38">
        <f t="shared" si="20"/>
        <v>1.25</v>
      </c>
      <c r="AX12" s="38">
        <f t="shared" si="21"/>
        <v>-1.25</v>
      </c>
      <c r="AY12" s="46">
        <f t="shared" si="22"/>
        <v>25</v>
      </c>
      <c r="AZ12" s="68">
        <v>25.66</v>
      </c>
      <c r="BA12" s="11">
        <v>25.18</v>
      </c>
      <c r="BB12" s="21">
        <f t="shared" si="23"/>
        <v>1.9062748212867374E-2</v>
      </c>
      <c r="BC12" s="38">
        <v>2.1</v>
      </c>
      <c r="BD12" s="38">
        <f t="shared" si="24"/>
        <v>27.76</v>
      </c>
      <c r="BE12" s="38">
        <f t="shared" si="25"/>
        <v>-27.76</v>
      </c>
      <c r="BF12" s="46">
        <f t="shared" si="26"/>
        <v>62</v>
      </c>
      <c r="BG12" s="68">
        <v>12.83</v>
      </c>
      <c r="BH12" s="11">
        <v>12.09</v>
      </c>
      <c r="BI12" s="21">
        <f t="shared" si="27"/>
        <v>6.1207609594706384E-2</v>
      </c>
      <c r="BJ12" s="38">
        <v>2.2999999999999998</v>
      </c>
      <c r="BK12" s="38">
        <f t="shared" si="28"/>
        <v>15.129999999999999</v>
      </c>
      <c r="BL12" s="38">
        <f t="shared" si="29"/>
        <v>-15.129999999999999</v>
      </c>
      <c r="BM12" s="46">
        <f t="shared" si="30"/>
        <v>108</v>
      </c>
      <c r="BN12" s="68">
        <v>5.48</v>
      </c>
      <c r="BO12" s="11">
        <v>4.1100000000000003</v>
      </c>
      <c r="BP12" s="21">
        <f t="shared" si="31"/>
        <v>0.33333333333333331</v>
      </c>
      <c r="BQ12" s="8">
        <v>0.9</v>
      </c>
      <c r="BR12" s="8">
        <f t="shared" si="32"/>
        <v>6.3800000000000008</v>
      </c>
      <c r="BS12" s="8">
        <f t="shared" si="33"/>
        <v>-6.3800000000000008</v>
      </c>
      <c r="BT12" s="60">
        <f t="shared" si="34"/>
        <v>116</v>
      </c>
    </row>
    <row r="13" spans="1:72" x14ac:dyDescent="0.3">
      <c r="A13" s="1">
        <v>875572</v>
      </c>
      <c r="B13" s="22" t="s">
        <v>88</v>
      </c>
      <c r="C13" s="26" t="s">
        <v>2</v>
      </c>
      <c r="D13" s="72">
        <f t="shared" si="0"/>
        <v>590</v>
      </c>
      <c r="E13" s="57">
        <f t="shared" si="1"/>
        <v>50</v>
      </c>
      <c r="F13" s="90" t="s">
        <v>256</v>
      </c>
      <c r="G13" s="91" t="s">
        <v>21</v>
      </c>
      <c r="H13" s="91" t="s">
        <v>21</v>
      </c>
      <c r="I13" s="92" t="s">
        <v>21</v>
      </c>
      <c r="J13" s="83">
        <v>19</v>
      </c>
      <c r="K13" s="53">
        <v>10.52</v>
      </c>
      <c r="L13" s="11">
        <v>7.46</v>
      </c>
      <c r="M13" s="21">
        <f t="shared" si="2"/>
        <v>0.41018766756032166</v>
      </c>
      <c r="N13" s="37" t="s">
        <v>21</v>
      </c>
      <c r="O13" s="38">
        <v>-0.4</v>
      </c>
      <c r="P13" s="38">
        <f t="shared" si="3"/>
        <v>10.119999999999999</v>
      </c>
      <c r="Q13" s="57">
        <f t="shared" si="4"/>
        <v>90</v>
      </c>
      <c r="R13" s="53">
        <v>12.14</v>
      </c>
      <c r="S13" s="11">
        <v>12.14</v>
      </c>
      <c r="T13" s="21">
        <f t="shared" si="5"/>
        <v>0</v>
      </c>
      <c r="U13" s="38">
        <v>0</v>
      </c>
      <c r="V13" s="38">
        <f t="shared" si="6"/>
        <v>12.14</v>
      </c>
      <c r="W13" s="39">
        <f t="shared" si="7"/>
        <v>49</v>
      </c>
      <c r="X13" s="53">
        <v>236.99</v>
      </c>
      <c r="Y13" s="11">
        <v>242.65</v>
      </c>
      <c r="Z13" s="21">
        <f t="shared" si="8"/>
        <v>-2.3325777869359146E-2</v>
      </c>
      <c r="AA13" s="37" t="s">
        <v>21</v>
      </c>
      <c r="AB13" s="59">
        <v>-12</v>
      </c>
      <c r="AC13" s="38">
        <f t="shared" si="9"/>
        <v>224.99</v>
      </c>
      <c r="AD13" s="39">
        <f t="shared" si="10"/>
        <v>56</v>
      </c>
      <c r="AE13" s="65">
        <v>3.25</v>
      </c>
      <c r="AF13" s="11">
        <v>3.14</v>
      </c>
      <c r="AG13" s="21">
        <f t="shared" si="11"/>
        <v>3.5031847133757919E-2</v>
      </c>
      <c r="AH13" s="38">
        <v>0.25</v>
      </c>
      <c r="AI13" s="38">
        <f t="shared" si="12"/>
        <v>3.5</v>
      </c>
      <c r="AJ13" s="38">
        <f t="shared" si="13"/>
        <v>-3.5</v>
      </c>
      <c r="AK13" s="39">
        <f t="shared" si="14"/>
        <v>91</v>
      </c>
      <c r="AL13" s="65">
        <v>5.03</v>
      </c>
      <c r="AM13" s="11">
        <v>4.8600000000000003</v>
      </c>
      <c r="AN13" s="21">
        <f t="shared" si="15"/>
        <v>3.4979423868312744E-2</v>
      </c>
      <c r="AO13" s="38">
        <v>0.4</v>
      </c>
      <c r="AP13" s="38">
        <f t="shared" si="16"/>
        <v>5.4300000000000006</v>
      </c>
      <c r="AQ13" s="38">
        <f t="shared" si="17"/>
        <v>-5.4300000000000006</v>
      </c>
      <c r="AR13" s="39">
        <f t="shared" si="18"/>
        <v>69</v>
      </c>
      <c r="AS13" s="62">
        <v>1.2</v>
      </c>
      <c r="AT13" s="11">
        <v>0.95</v>
      </c>
      <c r="AU13" s="21">
        <f t="shared" si="19"/>
        <v>0.26315789473684209</v>
      </c>
      <c r="AV13" s="38">
        <v>0.1</v>
      </c>
      <c r="AW13" s="38">
        <f t="shared" si="20"/>
        <v>1.3</v>
      </c>
      <c r="AX13" s="38">
        <f t="shared" si="21"/>
        <v>-1.3</v>
      </c>
      <c r="AY13" s="46">
        <f t="shared" si="22"/>
        <v>10</v>
      </c>
      <c r="AZ13" s="68">
        <v>25.32</v>
      </c>
      <c r="BA13" s="11">
        <v>23.4</v>
      </c>
      <c r="BB13" s="21">
        <f t="shared" si="23"/>
        <v>8.2051282051282134E-2</v>
      </c>
      <c r="BC13" s="38">
        <v>2.1</v>
      </c>
      <c r="BD13" s="38">
        <f t="shared" si="24"/>
        <v>27.42</v>
      </c>
      <c r="BE13" s="38">
        <f t="shared" si="25"/>
        <v>-27.42</v>
      </c>
      <c r="BF13" s="46">
        <f t="shared" si="26"/>
        <v>64</v>
      </c>
      <c r="BG13" s="68">
        <v>15.3</v>
      </c>
      <c r="BH13" s="11">
        <v>13.12</v>
      </c>
      <c r="BI13" s="21">
        <f t="shared" si="27"/>
        <v>0.16615853658536597</v>
      </c>
      <c r="BJ13" s="38">
        <v>2.2999999999999998</v>
      </c>
      <c r="BK13" s="38">
        <f t="shared" si="28"/>
        <v>17.600000000000001</v>
      </c>
      <c r="BL13" s="38">
        <f t="shared" si="29"/>
        <v>-17.600000000000001</v>
      </c>
      <c r="BM13" s="46">
        <f t="shared" si="30"/>
        <v>42</v>
      </c>
      <c r="BN13" s="68">
        <v>5.46</v>
      </c>
      <c r="BO13" s="11">
        <v>4.22</v>
      </c>
      <c r="BP13" s="21">
        <f t="shared" si="31"/>
        <v>0.2938388625592418</v>
      </c>
      <c r="BQ13" s="8">
        <v>0.9</v>
      </c>
      <c r="BR13" s="8">
        <f t="shared" si="32"/>
        <v>6.36</v>
      </c>
      <c r="BS13" s="8">
        <f t="shared" si="33"/>
        <v>-6.36</v>
      </c>
      <c r="BT13" s="60">
        <f t="shared" si="34"/>
        <v>119</v>
      </c>
    </row>
    <row r="14" spans="1:72" x14ac:dyDescent="0.3">
      <c r="A14" s="1">
        <v>913484</v>
      </c>
      <c r="B14" s="22" t="s">
        <v>85</v>
      </c>
      <c r="C14" s="26" t="s">
        <v>2</v>
      </c>
      <c r="D14" s="72">
        <f t="shared" si="0"/>
        <v>644</v>
      </c>
      <c r="E14" s="57">
        <f t="shared" si="1"/>
        <v>54</v>
      </c>
      <c r="F14" s="90" t="s">
        <v>256</v>
      </c>
      <c r="G14" s="91" t="s">
        <v>21</v>
      </c>
      <c r="H14" s="91" t="s">
        <v>21</v>
      </c>
      <c r="I14" s="92" t="s">
        <v>21</v>
      </c>
      <c r="J14" s="83">
        <v>13</v>
      </c>
      <c r="K14" s="53">
        <v>10.199999999999999</v>
      </c>
      <c r="L14" s="11">
        <v>7.18</v>
      </c>
      <c r="M14" s="21">
        <f t="shared" si="2"/>
        <v>0.42061281337047352</v>
      </c>
      <c r="N14" s="37" t="s">
        <v>21</v>
      </c>
      <c r="O14" s="38">
        <v>-0.4</v>
      </c>
      <c r="P14" s="38">
        <f t="shared" si="3"/>
        <v>9.7999999999999989</v>
      </c>
      <c r="Q14" s="57">
        <f t="shared" si="4"/>
        <v>58</v>
      </c>
      <c r="R14" s="53">
        <v>14.09</v>
      </c>
      <c r="S14" s="11">
        <v>12.49</v>
      </c>
      <c r="T14" s="21">
        <f t="shared" si="5"/>
        <v>0.12810248198558843</v>
      </c>
      <c r="U14" s="38">
        <v>0</v>
      </c>
      <c r="V14" s="38">
        <f t="shared" si="6"/>
        <v>14.09</v>
      </c>
      <c r="W14" s="39">
        <f t="shared" si="7"/>
        <v>152</v>
      </c>
      <c r="X14" s="53">
        <v>246.14</v>
      </c>
      <c r="Y14" s="11">
        <v>246.14</v>
      </c>
      <c r="Z14" s="21">
        <f t="shared" si="8"/>
        <v>0</v>
      </c>
      <c r="AA14" s="37" t="s">
        <v>21</v>
      </c>
      <c r="AB14" s="59">
        <v>-12</v>
      </c>
      <c r="AC14" s="38">
        <f t="shared" si="9"/>
        <v>234.14</v>
      </c>
      <c r="AD14" s="39">
        <f t="shared" si="10"/>
        <v>73</v>
      </c>
      <c r="AE14" s="65">
        <v>3.46</v>
      </c>
      <c r="AF14" s="11">
        <v>3.32</v>
      </c>
      <c r="AG14" s="21">
        <f t="shared" si="11"/>
        <v>4.2168674698795219E-2</v>
      </c>
      <c r="AH14" s="38">
        <v>0.25</v>
      </c>
      <c r="AI14" s="38">
        <f t="shared" si="12"/>
        <v>3.71</v>
      </c>
      <c r="AJ14" s="38">
        <f t="shared" si="13"/>
        <v>-3.71</v>
      </c>
      <c r="AK14" s="39">
        <f t="shared" si="14"/>
        <v>53</v>
      </c>
      <c r="AL14" s="65">
        <v>5.31</v>
      </c>
      <c r="AM14" s="11">
        <v>5.2</v>
      </c>
      <c r="AN14" s="21">
        <f t="shared" si="15"/>
        <v>2.1153846153846044E-2</v>
      </c>
      <c r="AO14" s="38">
        <v>0.4</v>
      </c>
      <c r="AP14" s="38">
        <f t="shared" si="16"/>
        <v>5.71</v>
      </c>
      <c r="AQ14" s="38">
        <f t="shared" si="17"/>
        <v>-5.71</v>
      </c>
      <c r="AR14" s="39">
        <f t="shared" si="18"/>
        <v>39</v>
      </c>
      <c r="AS14" s="62">
        <v>1.25</v>
      </c>
      <c r="AT14" s="11">
        <v>1.1499999999999999</v>
      </c>
      <c r="AU14" s="21">
        <f t="shared" si="19"/>
        <v>8.6956521739130516E-2</v>
      </c>
      <c r="AV14" s="38">
        <v>0.1</v>
      </c>
      <c r="AW14" s="38">
        <f t="shared" si="20"/>
        <v>1.35</v>
      </c>
      <c r="AX14" s="38">
        <f t="shared" si="21"/>
        <v>-1.35</v>
      </c>
      <c r="AY14" s="46">
        <f t="shared" si="22"/>
        <v>3</v>
      </c>
      <c r="AZ14" s="68">
        <v>23.38</v>
      </c>
      <c r="BA14" s="11">
        <v>23.38</v>
      </c>
      <c r="BB14" s="21">
        <f t="shared" si="23"/>
        <v>0</v>
      </c>
      <c r="BC14" s="38">
        <v>2.1</v>
      </c>
      <c r="BD14" s="38">
        <f t="shared" si="24"/>
        <v>25.48</v>
      </c>
      <c r="BE14" s="38">
        <f t="shared" si="25"/>
        <v>-25.48</v>
      </c>
      <c r="BF14" s="46">
        <f t="shared" si="26"/>
        <v>91</v>
      </c>
      <c r="BG14" s="68">
        <v>14.28</v>
      </c>
      <c r="BH14" s="11">
        <v>14.03</v>
      </c>
      <c r="BI14" s="21">
        <f t="shared" si="27"/>
        <v>1.7818959372772631E-2</v>
      </c>
      <c r="BJ14" s="38">
        <v>2.2999999999999998</v>
      </c>
      <c r="BK14" s="38">
        <f t="shared" si="28"/>
        <v>16.579999999999998</v>
      </c>
      <c r="BL14" s="38">
        <f t="shared" si="29"/>
        <v>-16.579999999999998</v>
      </c>
      <c r="BM14" s="46">
        <f t="shared" si="30"/>
        <v>64</v>
      </c>
      <c r="BN14" s="68">
        <v>5.54</v>
      </c>
      <c r="BO14" s="11">
        <v>4.6399999999999997</v>
      </c>
      <c r="BP14" s="21">
        <f t="shared" si="31"/>
        <v>0.19396551724137939</v>
      </c>
      <c r="BQ14" s="8">
        <v>0.9</v>
      </c>
      <c r="BR14" s="8">
        <f t="shared" si="32"/>
        <v>6.44</v>
      </c>
      <c r="BS14" s="8">
        <f t="shared" si="33"/>
        <v>-6.44</v>
      </c>
      <c r="BT14" s="60">
        <f t="shared" si="34"/>
        <v>111</v>
      </c>
    </row>
    <row r="15" spans="1:72" x14ac:dyDescent="0.3">
      <c r="A15" s="1">
        <v>876430</v>
      </c>
      <c r="B15" s="22" t="s">
        <v>89</v>
      </c>
      <c r="C15" s="26" t="s">
        <v>2</v>
      </c>
      <c r="D15" s="72">
        <f t="shared" si="0"/>
        <v>785</v>
      </c>
      <c r="E15" s="57">
        <f t="shared" si="1"/>
        <v>70</v>
      </c>
      <c r="F15" s="7" t="s">
        <v>254</v>
      </c>
      <c r="G15" s="20">
        <f>-Z15+AG15+AN15+AU15+BB15+BI15+BP15</f>
        <v>0.63150870662030156</v>
      </c>
      <c r="H15" s="20">
        <f>G15/7</f>
        <v>9.0215529517185936E-2</v>
      </c>
      <c r="I15" s="19">
        <v>42</v>
      </c>
      <c r="J15" s="83">
        <v>14</v>
      </c>
      <c r="K15" s="53">
        <v>10.58</v>
      </c>
      <c r="L15" s="11">
        <v>7.63</v>
      </c>
      <c r="M15" s="21">
        <f t="shared" si="2"/>
        <v>0.38663171690694631</v>
      </c>
      <c r="N15" s="37" t="s">
        <v>21</v>
      </c>
      <c r="O15" s="38">
        <v>-0.4</v>
      </c>
      <c r="P15" s="38">
        <f t="shared" si="3"/>
        <v>10.18</v>
      </c>
      <c r="Q15" s="57">
        <f t="shared" si="4"/>
        <v>102</v>
      </c>
      <c r="R15" s="53">
        <v>12.4</v>
      </c>
      <c r="S15" s="11">
        <v>12.27</v>
      </c>
      <c r="T15" s="21">
        <f t="shared" si="5"/>
        <v>1.0594947025264938E-2</v>
      </c>
      <c r="U15" s="38">
        <v>0</v>
      </c>
      <c r="V15" s="38">
        <f t="shared" si="6"/>
        <v>12.4</v>
      </c>
      <c r="W15" s="39">
        <f t="shared" si="7"/>
        <v>65</v>
      </c>
      <c r="X15" s="53">
        <v>252.29</v>
      </c>
      <c r="Y15" s="11">
        <v>281.67</v>
      </c>
      <c r="Z15" s="21">
        <f t="shared" si="8"/>
        <v>-0.10430645791174077</v>
      </c>
      <c r="AA15" s="37" t="s">
        <v>21</v>
      </c>
      <c r="AB15" s="59">
        <v>-12</v>
      </c>
      <c r="AC15" s="38">
        <f t="shared" si="9"/>
        <v>240.29</v>
      </c>
      <c r="AD15" s="39">
        <f t="shared" si="10"/>
        <v>99</v>
      </c>
      <c r="AE15" s="65">
        <v>3.24</v>
      </c>
      <c r="AF15" s="11">
        <v>3.02</v>
      </c>
      <c r="AG15" s="21">
        <f t="shared" si="11"/>
        <v>7.2847682119205365E-2</v>
      </c>
      <c r="AH15" s="38">
        <v>0.25</v>
      </c>
      <c r="AI15" s="38">
        <f t="shared" si="12"/>
        <v>3.49</v>
      </c>
      <c r="AJ15" s="38">
        <f t="shared" si="13"/>
        <v>-3.49</v>
      </c>
      <c r="AK15" s="39">
        <f t="shared" si="14"/>
        <v>93</v>
      </c>
      <c r="AL15" s="65">
        <v>5.14</v>
      </c>
      <c r="AM15" s="11">
        <v>5.08</v>
      </c>
      <c r="AN15" s="21">
        <f t="shared" si="15"/>
        <v>1.1811023622047168E-2</v>
      </c>
      <c r="AO15" s="38">
        <v>0.4</v>
      </c>
      <c r="AP15" s="38">
        <f t="shared" si="16"/>
        <v>5.54</v>
      </c>
      <c r="AQ15" s="38">
        <f t="shared" si="17"/>
        <v>-5.54</v>
      </c>
      <c r="AR15" s="39">
        <f t="shared" si="18"/>
        <v>55</v>
      </c>
      <c r="AS15" s="62">
        <v>1.25</v>
      </c>
      <c r="AT15" s="11">
        <v>1.05</v>
      </c>
      <c r="AU15" s="21">
        <f t="shared" si="19"/>
        <v>0.19047619047619044</v>
      </c>
      <c r="AV15" s="38">
        <v>0.1</v>
      </c>
      <c r="AW15" s="38">
        <f t="shared" si="20"/>
        <v>1.35</v>
      </c>
      <c r="AX15" s="38">
        <f t="shared" si="21"/>
        <v>-1.35</v>
      </c>
      <c r="AY15" s="46">
        <f t="shared" si="22"/>
        <v>3</v>
      </c>
      <c r="AZ15" s="68">
        <v>21.32</v>
      </c>
      <c r="BA15" s="11">
        <v>18.89</v>
      </c>
      <c r="BB15" s="21">
        <f t="shared" si="23"/>
        <v>0.1286394917946003</v>
      </c>
      <c r="BC15" s="38">
        <v>2.1</v>
      </c>
      <c r="BD15" s="38">
        <f t="shared" si="24"/>
        <v>23.42</v>
      </c>
      <c r="BE15" s="38">
        <f t="shared" si="25"/>
        <v>-23.42</v>
      </c>
      <c r="BF15" s="46">
        <f t="shared" si="26"/>
        <v>131</v>
      </c>
      <c r="BG15" s="68">
        <v>11.82</v>
      </c>
      <c r="BH15" s="11">
        <v>11.25</v>
      </c>
      <c r="BI15" s="21">
        <f t="shared" si="27"/>
        <v>5.0666666666666693E-2</v>
      </c>
      <c r="BJ15" s="38">
        <v>2.2999999999999998</v>
      </c>
      <c r="BK15" s="38">
        <f t="shared" si="28"/>
        <v>14.120000000000001</v>
      </c>
      <c r="BL15" s="38">
        <f t="shared" si="29"/>
        <v>-14.120000000000001</v>
      </c>
      <c r="BM15" s="46">
        <f t="shared" si="30"/>
        <v>142</v>
      </c>
      <c r="BN15" s="68">
        <v>5.75</v>
      </c>
      <c r="BO15" s="11">
        <v>5.36</v>
      </c>
      <c r="BP15" s="21">
        <f t="shared" si="31"/>
        <v>7.2761194029850679E-2</v>
      </c>
      <c r="BQ15" s="8">
        <v>0.9</v>
      </c>
      <c r="BR15" s="8">
        <f t="shared" si="32"/>
        <v>6.65</v>
      </c>
      <c r="BS15" s="8">
        <f t="shared" si="33"/>
        <v>-6.65</v>
      </c>
      <c r="BT15" s="60">
        <f t="shared" si="34"/>
        <v>95</v>
      </c>
    </row>
    <row r="16" spans="1:72" x14ac:dyDescent="0.3">
      <c r="A16" s="1">
        <v>866089</v>
      </c>
      <c r="B16" s="22" t="s">
        <v>91</v>
      </c>
      <c r="C16" s="26" t="s">
        <v>2</v>
      </c>
      <c r="D16" s="72">
        <f t="shared" si="0"/>
        <v>915</v>
      </c>
      <c r="E16" s="57">
        <f t="shared" si="1"/>
        <v>99</v>
      </c>
      <c r="F16" s="90" t="s">
        <v>256</v>
      </c>
      <c r="G16" s="91" t="s">
        <v>21</v>
      </c>
      <c r="H16" s="91" t="s">
        <v>21</v>
      </c>
      <c r="I16" s="92" t="s">
        <v>21</v>
      </c>
      <c r="J16" s="83">
        <v>17</v>
      </c>
      <c r="K16" s="53">
        <v>10.85</v>
      </c>
      <c r="L16" s="11">
        <v>7.81</v>
      </c>
      <c r="M16" s="21">
        <f t="shared" si="2"/>
        <v>0.38924455825864279</v>
      </c>
      <c r="N16" s="37" t="s">
        <v>21</v>
      </c>
      <c r="O16" s="38">
        <v>-0.4</v>
      </c>
      <c r="P16" s="38">
        <f t="shared" si="3"/>
        <v>10.45</v>
      </c>
      <c r="Q16" s="57">
        <f t="shared" si="4"/>
        <v>130</v>
      </c>
      <c r="R16" s="53">
        <v>13.87</v>
      </c>
      <c r="S16" s="11">
        <v>13.67</v>
      </c>
      <c r="T16" s="21">
        <f t="shared" si="5"/>
        <v>1.4630577907827307E-2</v>
      </c>
      <c r="U16" s="38">
        <v>0</v>
      </c>
      <c r="V16" s="38">
        <f t="shared" si="6"/>
        <v>13.87</v>
      </c>
      <c r="W16" s="39">
        <f t="shared" si="7"/>
        <v>147</v>
      </c>
      <c r="X16" s="53">
        <v>267.69</v>
      </c>
      <c r="Y16" s="11">
        <v>267.69</v>
      </c>
      <c r="Z16" s="21">
        <f t="shared" si="8"/>
        <v>0</v>
      </c>
      <c r="AA16" s="37" t="s">
        <v>21</v>
      </c>
      <c r="AB16" s="59">
        <v>-12</v>
      </c>
      <c r="AC16" s="38">
        <f t="shared" si="9"/>
        <v>255.69</v>
      </c>
      <c r="AD16" s="39">
        <f t="shared" si="10"/>
        <v>153</v>
      </c>
      <c r="AE16" s="65">
        <v>3.16</v>
      </c>
      <c r="AF16" s="11">
        <v>3.08</v>
      </c>
      <c r="AG16" s="21">
        <f t="shared" si="11"/>
        <v>2.5974025974025997E-2</v>
      </c>
      <c r="AH16" s="38">
        <v>0.25</v>
      </c>
      <c r="AI16" s="38">
        <f t="shared" si="12"/>
        <v>3.41</v>
      </c>
      <c r="AJ16" s="38">
        <f t="shared" si="13"/>
        <v>-3.41</v>
      </c>
      <c r="AK16" s="39">
        <f t="shared" si="14"/>
        <v>116</v>
      </c>
      <c r="AL16" s="65">
        <v>5.17</v>
      </c>
      <c r="AM16" s="11">
        <v>4.51</v>
      </c>
      <c r="AN16" s="21">
        <f t="shared" si="15"/>
        <v>0.14634146341463419</v>
      </c>
      <c r="AO16" s="38">
        <v>0.4</v>
      </c>
      <c r="AP16" s="38">
        <f t="shared" si="16"/>
        <v>5.57</v>
      </c>
      <c r="AQ16" s="38">
        <f t="shared" si="17"/>
        <v>-5.57</v>
      </c>
      <c r="AR16" s="39">
        <f t="shared" si="18"/>
        <v>51</v>
      </c>
      <c r="AS16" s="62">
        <v>1</v>
      </c>
      <c r="AT16" s="11">
        <v>0.95</v>
      </c>
      <c r="AU16" s="21">
        <f t="shared" si="19"/>
        <v>5.2631578947368474E-2</v>
      </c>
      <c r="AV16" s="38">
        <v>0.1</v>
      </c>
      <c r="AW16" s="38">
        <f t="shared" si="20"/>
        <v>1.1000000000000001</v>
      </c>
      <c r="AX16" s="38">
        <f t="shared" si="21"/>
        <v>-1.1000000000000001</v>
      </c>
      <c r="AY16" s="46">
        <f t="shared" si="22"/>
        <v>107</v>
      </c>
      <c r="AZ16" s="68">
        <v>25.75</v>
      </c>
      <c r="BA16" s="11">
        <v>23.44</v>
      </c>
      <c r="BB16" s="21">
        <f t="shared" si="23"/>
        <v>9.8549488054607448E-2</v>
      </c>
      <c r="BC16" s="38">
        <v>2.1</v>
      </c>
      <c r="BD16" s="38">
        <f t="shared" si="24"/>
        <v>27.85</v>
      </c>
      <c r="BE16" s="38">
        <f t="shared" si="25"/>
        <v>-27.85</v>
      </c>
      <c r="BF16" s="46">
        <f t="shared" si="26"/>
        <v>60</v>
      </c>
      <c r="BG16" s="68">
        <v>16.45</v>
      </c>
      <c r="BH16" s="11">
        <v>12.56</v>
      </c>
      <c r="BI16" s="21">
        <f t="shared" si="27"/>
        <v>0.30971337579617825</v>
      </c>
      <c r="BJ16" s="38">
        <v>2.2999999999999998</v>
      </c>
      <c r="BK16" s="38">
        <f t="shared" si="28"/>
        <v>18.75</v>
      </c>
      <c r="BL16" s="38">
        <f t="shared" si="29"/>
        <v>-18.75</v>
      </c>
      <c r="BM16" s="46">
        <f t="shared" si="30"/>
        <v>26</v>
      </c>
      <c r="BN16" s="68">
        <v>5.39</v>
      </c>
      <c r="BO16" s="11">
        <v>3.84</v>
      </c>
      <c r="BP16" s="21">
        <f t="shared" si="31"/>
        <v>0.40364583333333331</v>
      </c>
      <c r="BQ16" s="8">
        <v>0.9</v>
      </c>
      <c r="BR16" s="8">
        <f t="shared" si="32"/>
        <v>6.29</v>
      </c>
      <c r="BS16" s="8">
        <f t="shared" si="33"/>
        <v>-6.29</v>
      </c>
      <c r="BT16" s="60">
        <f t="shared" si="34"/>
        <v>125</v>
      </c>
    </row>
    <row r="17" spans="1:72" x14ac:dyDescent="0.3">
      <c r="A17" s="1">
        <v>859690</v>
      </c>
      <c r="B17" s="22" t="s">
        <v>176</v>
      </c>
      <c r="C17" s="26" t="s">
        <v>2</v>
      </c>
      <c r="D17" s="72">
        <f t="shared" si="0"/>
        <v>953</v>
      </c>
      <c r="E17" s="57">
        <f t="shared" si="1"/>
        <v>103</v>
      </c>
      <c r="F17" s="90" t="s">
        <v>256</v>
      </c>
      <c r="G17" s="91" t="s">
        <v>21</v>
      </c>
      <c r="H17" s="91" t="s">
        <v>21</v>
      </c>
      <c r="I17" s="92" t="s">
        <v>21</v>
      </c>
      <c r="J17" s="83">
        <v>22</v>
      </c>
      <c r="K17" s="53">
        <v>10.220000000000001</v>
      </c>
      <c r="L17" s="11"/>
      <c r="M17" s="21" t="str">
        <f t="shared" si="2"/>
        <v/>
      </c>
      <c r="N17" s="37" t="s">
        <v>21</v>
      </c>
      <c r="O17" s="38">
        <v>-0.4</v>
      </c>
      <c r="P17" s="38">
        <f t="shared" si="3"/>
        <v>9.82</v>
      </c>
      <c r="Q17" s="57">
        <f t="shared" si="4"/>
        <v>60</v>
      </c>
      <c r="R17" s="53">
        <v>12.39</v>
      </c>
      <c r="S17" s="11"/>
      <c r="T17" s="21" t="str">
        <f t="shared" si="5"/>
        <v/>
      </c>
      <c r="U17" s="38">
        <v>0</v>
      </c>
      <c r="V17" s="38">
        <f t="shared" si="6"/>
        <v>12.39</v>
      </c>
      <c r="W17" s="39">
        <f t="shared" si="7"/>
        <v>62</v>
      </c>
      <c r="X17" s="53">
        <v>252.6</v>
      </c>
      <c r="Y17" s="11"/>
      <c r="Z17" s="21" t="str">
        <f t="shared" si="8"/>
        <v/>
      </c>
      <c r="AA17" s="37" t="s">
        <v>21</v>
      </c>
      <c r="AB17" s="59">
        <v>-12</v>
      </c>
      <c r="AC17" s="38">
        <f t="shared" si="9"/>
        <v>240.6</v>
      </c>
      <c r="AD17" s="39">
        <f t="shared" si="10"/>
        <v>100</v>
      </c>
      <c r="AE17" s="65">
        <v>3.06</v>
      </c>
      <c r="AF17" s="11"/>
      <c r="AG17" s="21" t="str">
        <f t="shared" si="11"/>
        <v/>
      </c>
      <c r="AH17" s="38">
        <v>0.25</v>
      </c>
      <c r="AI17" s="38">
        <f t="shared" si="12"/>
        <v>3.31</v>
      </c>
      <c r="AJ17" s="38">
        <f t="shared" si="13"/>
        <v>-3.31</v>
      </c>
      <c r="AK17" s="39">
        <f t="shared" si="14"/>
        <v>138</v>
      </c>
      <c r="AL17" s="65">
        <v>5.0599999999999996</v>
      </c>
      <c r="AM17" s="11"/>
      <c r="AN17" s="21" t="str">
        <f t="shared" si="15"/>
        <v/>
      </c>
      <c r="AO17" s="38">
        <v>0.4</v>
      </c>
      <c r="AP17" s="38">
        <f t="shared" si="16"/>
        <v>5.46</v>
      </c>
      <c r="AQ17" s="38">
        <f t="shared" si="17"/>
        <v>-5.46</v>
      </c>
      <c r="AR17" s="39">
        <f t="shared" si="18"/>
        <v>66</v>
      </c>
      <c r="AS17" s="62">
        <v>1</v>
      </c>
      <c r="AT17" s="11"/>
      <c r="AU17" s="21" t="str">
        <f t="shared" si="19"/>
        <v/>
      </c>
      <c r="AV17" s="38">
        <v>0.1</v>
      </c>
      <c r="AW17" s="38">
        <f t="shared" si="20"/>
        <v>1.1000000000000001</v>
      </c>
      <c r="AX17" s="38">
        <f t="shared" si="21"/>
        <v>-1.1000000000000001</v>
      </c>
      <c r="AY17" s="46">
        <f t="shared" si="22"/>
        <v>107</v>
      </c>
      <c r="AZ17" s="68">
        <v>22.43</v>
      </c>
      <c r="BA17" s="11"/>
      <c r="BB17" s="21" t="str">
        <f t="shared" si="23"/>
        <v/>
      </c>
      <c r="BC17" s="38">
        <v>2.1</v>
      </c>
      <c r="BD17" s="38">
        <f t="shared" si="24"/>
        <v>24.53</v>
      </c>
      <c r="BE17" s="38">
        <f t="shared" si="25"/>
        <v>-24.53</v>
      </c>
      <c r="BF17" s="46">
        <f t="shared" si="26"/>
        <v>106</v>
      </c>
      <c r="BG17" s="68">
        <v>10.85</v>
      </c>
      <c r="BH17" s="11"/>
      <c r="BI17" s="21" t="str">
        <f t="shared" si="27"/>
        <v/>
      </c>
      <c r="BJ17" s="38">
        <v>2.2999999999999998</v>
      </c>
      <c r="BK17" s="38">
        <f t="shared" si="28"/>
        <v>13.149999999999999</v>
      </c>
      <c r="BL17" s="38">
        <f t="shared" si="29"/>
        <v>-13.149999999999999</v>
      </c>
      <c r="BM17" s="46">
        <f t="shared" si="30"/>
        <v>168</v>
      </c>
      <c r="BN17" s="68">
        <v>5.15</v>
      </c>
      <c r="BO17" s="11"/>
      <c r="BP17" s="21" t="str">
        <f t="shared" si="31"/>
        <v/>
      </c>
      <c r="BQ17" s="8">
        <v>0.9</v>
      </c>
      <c r="BR17" s="8">
        <f t="shared" si="32"/>
        <v>6.0500000000000007</v>
      </c>
      <c r="BS17" s="8">
        <f t="shared" si="33"/>
        <v>-6.0500000000000007</v>
      </c>
      <c r="BT17" s="60">
        <f t="shared" si="34"/>
        <v>146</v>
      </c>
    </row>
    <row r="18" spans="1:72" x14ac:dyDescent="0.3">
      <c r="A18" s="1">
        <v>942085</v>
      </c>
      <c r="B18" s="22" t="s">
        <v>174</v>
      </c>
      <c r="C18" s="26" t="s">
        <v>2</v>
      </c>
      <c r="D18" s="72">
        <f t="shared" si="0"/>
        <v>981</v>
      </c>
      <c r="E18" s="57">
        <f t="shared" si="1"/>
        <v>108</v>
      </c>
      <c r="F18" s="90" t="s">
        <v>256</v>
      </c>
      <c r="G18" s="91" t="s">
        <v>21</v>
      </c>
      <c r="H18" s="91" t="s">
        <v>21</v>
      </c>
      <c r="I18" s="92" t="s">
        <v>21</v>
      </c>
      <c r="J18" s="83">
        <v>14</v>
      </c>
      <c r="K18" s="53">
        <v>10.23</v>
      </c>
      <c r="L18" s="11"/>
      <c r="M18" s="21" t="str">
        <f t="shared" si="2"/>
        <v/>
      </c>
      <c r="N18" s="37" t="s">
        <v>21</v>
      </c>
      <c r="O18" s="38">
        <v>-0.4</v>
      </c>
      <c r="P18" s="38">
        <f t="shared" si="3"/>
        <v>9.83</v>
      </c>
      <c r="Q18" s="57">
        <f t="shared" si="4"/>
        <v>62</v>
      </c>
      <c r="R18" s="53">
        <v>12.56</v>
      </c>
      <c r="S18" s="11"/>
      <c r="T18" s="21" t="str">
        <f t="shared" si="5"/>
        <v/>
      </c>
      <c r="U18" s="38">
        <v>0</v>
      </c>
      <c r="V18" s="38">
        <f t="shared" si="6"/>
        <v>12.56</v>
      </c>
      <c r="W18" s="39">
        <f t="shared" si="7"/>
        <v>74</v>
      </c>
      <c r="X18" s="53">
        <v>235.89</v>
      </c>
      <c r="Y18" s="11"/>
      <c r="Z18" s="21" t="str">
        <f t="shared" si="8"/>
        <v/>
      </c>
      <c r="AA18" s="37" t="s">
        <v>21</v>
      </c>
      <c r="AB18" s="59">
        <v>-12</v>
      </c>
      <c r="AC18" s="38">
        <f t="shared" si="9"/>
        <v>223.89</v>
      </c>
      <c r="AD18" s="39">
        <f t="shared" si="10"/>
        <v>49</v>
      </c>
      <c r="AE18" s="65">
        <v>3.15</v>
      </c>
      <c r="AF18" s="11"/>
      <c r="AG18" s="21" t="str">
        <f t="shared" si="11"/>
        <v/>
      </c>
      <c r="AH18" s="38">
        <v>0.25</v>
      </c>
      <c r="AI18" s="38">
        <f t="shared" si="12"/>
        <v>3.4</v>
      </c>
      <c r="AJ18" s="38">
        <f t="shared" si="13"/>
        <v>-3.4</v>
      </c>
      <c r="AK18" s="39">
        <f t="shared" si="14"/>
        <v>121</v>
      </c>
      <c r="AL18" s="65">
        <v>4.79</v>
      </c>
      <c r="AM18" s="11"/>
      <c r="AN18" s="21" t="str">
        <f t="shared" si="15"/>
        <v/>
      </c>
      <c r="AO18" s="38">
        <v>0.4</v>
      </c>
      <c r="AP18" s="38">
        <f t="shared" si="16"/>
        <v>5.19</v>
      </c>
      <c r="AQ18" s="38">
        <f t="shared" si="17"/>
        <v>-5.19</v>
      </c>
      <c r="AR18" s="39">
        <f t="shared" si="18"/>
        <v>97</v>
      </c>
      <c r="AS18" s="62">
        <v>0.95</v>
      </c>
      <c r="AT18" s="11"/>
      <c r="AU18" s="21" t="str">
        <f t="shared" si="19"/>
        <v/>
      </c>
      <c r="AV18" s="38">
        <v>0.1</v>
      </c>
      <c r="AW18" s="38">
        <f t="shared" si="20"/>
        <v>1.05</v>
      </c>
      <c r="AX18" s="38">
        <f t="shared" si="21"/>
        <v>-1.05</v>
      </c>
      <c r="AY18" s="46">
        <f t="shared" si="22"/>
        <v>147</v>
      </c>
      <c r="AZ18" s="68">
        <v>23.65</v>
      </c>
      <c r="BA18" s="11"/>
      <c r="BB18" s="21" t="str">
        <f t="shared" si="23"/>
        <v/>
      </c>
      <c r="BC18" s="38">
        <v>2.1</v>
      </c>
      <c r="BD18" s="38">
        <f t="shared" si="24"/>
        <v>25.75</v>
      </c>
      <c r="BE18" s="38">
        <f t="shared" si="25"/>
        <v>-25.75</v>
      </c>
      <c r="BF18" s="46">
        <f t="shared" si="26"/>
        <v>86</v>
      </c>
      <c r="BG18" s="68">
        <v>11.38</v>
      </c>
      <c r="BH18" s="11"/>
      <c r="BI18" s="21" t="str">
        <f t="shared" si="27"/>
        <v/>
      </c>
      <c r="BJ18" s="38">
        <v>2.2999999999999998</v>
      </c>
      <c r="BK18" s="38">
        <f t="shared" si="28"/>
        <v>13.68</v>
      </c>
      <c r="BL18" s="38">
        <f t="shared" si="29"/>
        <v>-13.68</v>
      </c>
      <c r="BM18" s="46">
        <f t="shared" si="30"/>
        <v>156</v>
      </c>
      <c r="BN18" s="68">
        <v>4.5</v>
      </c>
      <c r="BO18" s="11"/>
      <c r="BP18" s="21" t="str">
        <f t="shared" si="31"/>
        <v/>
      </c>
      <c r="BQ18" s="8">
        <v>0.9</v>
      </c>
      <c r="BR18" s="8">
        <f t="shared" si="32"/>
        <v>5.4</v>
      </c>
      <c r="BS18" s="8">
        <f t="shared" si="33"/>
        <v>-5.4</v>
      </c>
      <c r="BT18" s="60">
        <f t="shared" si="34"/>
        <v>189</v>
      </c>
    </row>
    <row r="19" spans="1:72" x14ac:dyDescent="0.3">
      <c r="A19" s="1">
        <v>870859</v>
      </c>
      <c r="B19" s="22" t="s">
        <v>93</v>
      </c>
      <c r="C19" s="26" t="s">
        <v>2</v>
      </c>
      <c r="D19" s="72">
        <f t="shared" si="0"/>
        <v>1017</v>
      </c>
      <c r="E19" s="57">
        <f t="shared" si="1"/>
        <v>113</v>
      </c>
      <c r="F19" s="90" t="s">
        <v>256</v>
      </c>
      <c r="G19" s="91" t="s">
        <v>21</v>
      </c>
      <c r="H19" s="91" t="s">
        <v>21</v>
      </c>
      <c r="I19" s="92" t="s">
        <v>21</v>
      </c>
      <c r="J19" s="83">
        <v>17</v>
      </c>
      <c r="K19" s="53">
        <v>10.36</v>
      </c>
      <c r="L19" s="11">
        <v>7.97</v>
      </c>
      <c r="M19" s="21">
        <f t="shared" si="2"/>
        <v>0.29987452948557086</v>
      </c>
      <c r="N19" s="37" t="s">
        <v>21</v>
      </c>
      <c r="O19" s="38">
        <v>-0.4</v>
      </c>
      <c r="P19" s="38">
        <f t="shared" si="3"/>
        <v>9.9599999999999991</v>
      </c>
      <c r="Q19" s="57">
        <f t="shared" si="4"/>
        <v>76</v>
      </c>
      <c r="R19" s="53">
        <v>14.83</v>
      </c>
      <c r="S19" s="11">
        <v>14.04</v>
      </c>
      <c r="T19" s="21">
        <f t="shared" si="5"/>
        <v>5.6267806267806336E-2</v>
      </c>
      <c r="U19" s="38">
        <v>0</v>
      </c>
      <c r="V19" s="38">
        <f t="shared" si="6"/>
        <v>14.83</v>
      </c>
      <c r="W19" s="39">
        <f t="shared" si="7"/>
        <v>171</v>
      </c>
      <c r="X19" s="53">
        <v>236.68</v>
      </c>
      <c r="Y19" s="11">
        <v>253.67</v>
      </c>
      <c r="Z19" s="21">
        <f t="shared" si="8"/>
        <v>-6.6976780857018886E-2</v>
      </c>
      <c r="AA19" s="37" t="s">
        <v>21</v>
      </c>
      <c r="AB19" s="59">
        <v>-12</v>
      </c>
      <c r="AC19" s="38">
        <f t="shared" si="9"/>
        <v>224.68</v>
      </c>
      <c r="AD19" s="39">
        <f t="shared" si="10"/>
        <v>53</v>
      </c>
      <c r="AE19" s="65">
        <v>3.29</v>
      </c>
      <c r="AF19" s="11">
        <v>2.69</v>
      </c>
      <c r="AG19" s="21">
        <f t="shared" si="11"/>
        <v>0.22304832713754649</v>
      </c>
      <c r="AH19" s="38">
        <v>0.25</v>
      </c>
      <c r="AI19" s="38">
        <f t="shared" si="12"/>
        <v>3.54</v>
      </c>
      <c r="AJ19" s="38">
        <f t="shared" si="13"/>
        <v>-3.54</v>
      </c>
      <c r="AK19" s="39">
        <f t="shared" si="14"/>
        <v>82</v>
      </c>
      <c r="AL19" s="65">
        <v>4.62</v>
      </c>
      <c r="AM19" s="11">
        <v>4.26</v>
      </c>
      <c r="AN19" s="21">
        <f t="shared" si="15"/>
        <v>8.4507042253521208E-2</v>
      </c>
      <c r="AO19" s="38">
        <v>0.4</v>
      </c>
      <c r="AP19" s="38">
        <f t="shared" si="16"/>
        <v>5.0200000000000005</v>
      </c>
      <c r="AQ19" s="38">
        <f t="shared" si="17"/>
        <v>-5.0200000000000005</v>
      </c>
      <c r="AR19" s="39">
        <f t="shared" si="18"/>
        <v>121</v>
      </c>
      <c r="AS19" s="62">
        <v>1</v>
      </c>
      <c r="AT19" s="11">
        <v>0.95</v>
      </c>
      <c r="AU19" s="21">
        <f t="shared" si="19"/>
        <v>5.2631578947368474E-2</v>
      </c>
      <c r="AV19" s="38">
        <v>0.1</v>
      </c>
      <c r="AW19" s="38">
        <f t="shared" si="20"/>
        <v>1.1000000000000001</v>
      </c>
      <c r="AX19" s="38">
        <f t="shared" si="21"/>
        <v>-1.1000000000000001</v>
      </c>
      <c r="AY19" s="46">
        <f t="shared" si="22"/>
        <v>107</v>
      </c>
      <c r="AZ19" s="68">
        <v>19.489999999999998</v>
      </c>
      <c r="BA19" s="11">
        <v>16.61</v>
      </c>
      <c r="BB19" s="21">
        <f t="shared" si="23"/>
        <v>0.17338952438290181</v>
      </c>
      <c r="BC19" s="38">
        <v>2.1</v>
      </c>
      <c r="BD19" s="38">
        <f t="shared" si="24"/>
        <v>21.59</v>
      </c>
      <c r="BE19" s="38">
        <f t="shared" si="25"/>
        <v>-21.59</v>
      </c>
      <c r="BF19" s="46">
        <f t="shared" si="26"/>
        <v>155</v>
      </c>
      <c r="BG19" s="68">
        <v>11.35</v>
      </c>
      <c r="BH19" s="11">
        <v>11.35</v>
      </c>
      <c r="BI19" s="21">
        <f t="shared" si="27"/>
        <v>0</v>
      </c>
      <c r="BJ19" s="38">
        <v>2.2999999999999998</v>
      </c>
      <c r="BK19" s="38">
        <f t="shared" si="28"/>
        <v>13.649999999999999</v>
      </c>
      <c r="BL19" s="38">
        <f t="shared" si="29"/>
        <v>-13.649999999999999</v>
      </c>
      <c r="BM19" s="46">
        <f t="shared" si="30"/>
        <v>159</v>
      </c>
      <c r="BN19" s="68">
        <v>5.77</v>
      </c>
      <c r="BO19" s="11">
        <v>4.68</v>
      </c>
      <c r="BP19" s="21">
        <f t="shared" si="31"/>
        <v>0.23290598290598288</v>
      </c>
      <c r="BQ19" s="8">
        <v>0.9</v>
      </c>
      <c r="BR19" s="8">
        <f t="shared" si="32"/>
        <v>6.67</v>
      </c>
      <c r="BS19" s="8">
        <f t="shared" si="33"/>
        <v>-6.67</v>
      </c>
      <c r="BT19" s="60">
        <f t="shared" si="34"/>
        <v>93</v>
      </c>
    </row>
    <row r="20" spans="1:72" x14ac:dyDescent="0.3">
      <c r="A20" s="1">
        <v>944844</v>
      </c>
      <c r="B20" s="22" t="s">
        <v>239</v>
      </c>
      <c r="C20" s="26" t="s">
        <v>2</v>
      </c>
      <c r="D20" s="72">
        <f t="shared" si="0"/>
        <v>1070</v>
      </c>
      <c r="E20" s="57">
        <f t="shared" si="1"/>
        <v>119</v>
      </c>
      <c r="F20" s="90" t="s">
        <v>256</v>
      </c>
      <c r="G20" s="91" t="s">
        <v>21</v>
      </c>
      <c r="H20" s="91" t="s">
        <v>21</v>
      </c>
      <c r="I20" s="92" t="s">
        <v>21</v>
      </c>
      <c r="J20" s="83">
        <v>14</v>
      </c>
      <c r="K20" s="53">
        <v>10.55</v>
      </c>
      <c r="L20" s="11"/>
      <c r="M20" s="21"/>
      <c r="N20" s="37" t="s">
        <v>21</v>
      </c>
      <c r="O20" s="38">
        <v>-0.4</v>
      </c>
      <c r="P20" s="38">
        <f t="shared" si="3"/>
        <v>10.15</v>
      </c>
      <c r="Q20" s="57">
        <f t="shared" si="4"/>
        <v>99</v>
      </c>
      <c r="R20" s="53">
        <v>13.11</v>
      </c>
      <c r="S20" s="11"/>
      <c r="T20" s="21" t="str">
        <f t="shared" si="5"/>
        <v/>
      </c>
      <c r="U20" s="38">
        <v>0</v>
      </c>
      <c r="V20" s="38">
        <f t="shared" si="6"/>
        <v>13.11</v>
      </c>
      <c r="W20" s="39">
        <f t="shared" si="7"/>
        <v>113</v>
      </c>
      <c r="X20" s="53">
        <v>259</v>
      </c>
      <c r="Y20" s="11"/>
      <c r="Z20" s="21" t="str">
        <f t="shared" si="8"/>
        <v/>
      </c>
      <c r="AA20" s="37" t="s">
        <v>21</v>
      </c>
      <c r="AB20" s="59">
        <v>-12</v>
      </c>
      <c r="AC20" s="38">
        <f t="shared" si="9"/>
        <v>247</v>
      </c>
      <c r="AD20" s="39">
        <f t="shared" si="10"/>
        <v>123</v>
      </c>
      <c r="AE20" s="65">
        <v>3.23</v>
      </c>
      <c r="AF20" s="11"/>
      <c r="AG20" s="21" t="str">
        <f t="shared" si="11"/>
        <v/>
      </c>
      <c r="AH20" s="38">
        <v>0.25</v>
      </c>
      <c r="AI20" s="38">
        <f t="shared" si="12"/>
        <v>3.48</v>
      </c>
      <c r="AJ20" s="38">
        <f t="shared" si="13"/>
        <v>-3.48</v>
      </c>
      <c r="AK20" s="39">
        <f t="shared" si="14"/>
        <v>97</v>
      </c>
      <c r="AL20" s="65">
        <v>4.6500000000000004</v>
      </c>
      <c r="AM20" s="11"/>
      <c r="AN20" s="21" t="str">
        <f t="shared" si="15"/>
        <v/>
      </c>
      <c r="AO20" s="38">
        <v>0.4</v>
      </c>
      <c r="AP20" s="38">
        <f t="shared" si="16"/>
        <v>5.0500000000000007</v>
      </c>
      <c r="AQ20" s="38">
        <f t="shared" si="17"/>
        <v>-5.0500000000000007</v>
      </c>
      <c r="AR20" s="39">
        <f t="shared" si="18"/>
        <v>117</v>
      </c>
      <c r="AS20" s="62">
        <v>1</v>
      </c>
      <c r="AT20" s="11"/>
      <c r="AU20" s="21" t="str">
        <f t="shared" si="19"/>
        <v/>
      </c>
      <c r="AV20" s="38">
        <v>0.1</v>
      </c>
      <c r="AW20" s="38">
        <f t="shared" si="20"/>
        <v>1.1000000000000001</v>
      </c>
      <c r="AX20" s="38">
        <f t="shared" si="21"/>
        <v>-1.1000000000000001</v>
      </c>
      <c r="AY20" s="46">
        <f t="shared" si="22"/>
        <v>107</v>
      </c>
      <c r="AZ20" s="68">
        <v>17.510000000000002</v>
      </c>
      <c r="BA20" s="11"/>
      <c r="BB20" s="21" t="str">
        <f t="shared" si="23"/>
        <v/>
      </c>
      <c r="BC20" s="38">
        <v>2.1</v>
      </c>
      <c r="BD20" s="38">
        <f t="shared" si="24"/>
        <v>19.610000000000003</v>
      </c>
      <c r="BE20" s="38">
        <f t="shared" si="25"/>
        <v>-19.610000000000003</v>
      </c>
      <c r="BF20" s="46">
        <f t="shared" si="26"/>
        <v>182</v>
      </c>
      <c r="BG20" s="68">
        <v>12.45</v>
      </c>
      <c r="BH20" s="11"/>
      <c r="BI20" s="21" t="str">
        <f t="shared" si="27"/>
        <v/>
      </c>
      <c r="BJ20" s="38">
        <v>2.2999999999999998</v>
      </c>
      <c r="BK20" s="38">
        <f t="shared" si="28"/>
        <v>14.75</v>
      </c>
      <c r="BL20" s="38">
        <f t="shared" si="29"/>
        <v>-14.75</v>
      </c>
      <c r="BM20" s="46">
        <f t="shared" si="30"/>
        <v>124</v>
      </c>
      <c r="BN20" s="68">
        <v>5.57</v>
      </c>
      <c r="BO20" s="11"/>
      <c r="BP20" s="21" t="str">
        <f t="shared" si="31"/>
        <v/>
      </c>
      <c r="BQ20" s="8">
        <v>0.9</v>
      </c>
      <c r="BR20" s="8">
        <f t="shared" si="32"/>
        <v>6.4700000000000006</v>
      </c>
      <c r="BS20" s="8">
        <f t="shared" si="33"/>
        <v>-6.4700000000000006</v>
      </c>
      <c r="BT20" s="60">
        <f t="shared" si="34"/>
        <v>108</v>
      </c>
    </row>
    <row r="21" spans="1:72" x14ac:dyDescent="0.3">
      <c r="A21" s="1">
        <v>893591</v>
      </c>
      <c r="B21" s="22" t="s">
        <v>92</v>
      </c>
      <c r="C21" s="26" t="s">
        <v>2</v>
      </c>
      <c r="D21" s="72">
        <f t="shared" si="0"/>
        <v>1275</v>
      </c>
      <c r="E21" s="57">
        <f t="shared" si="1"/>
        <v>159</v>
      </c>
      <c r="F21" s="90" t="s">
        <v>256</v>
      </c>
      <c r="G21" s="91" t="s">
        <v>21</v>
      </c>
      <c r="H21" s="91" t="s">
        <v>21</v>
      </c>
      <c r="I21" s="92" t="s">
        <v>21</v>
      </c>
      <c r="J21" s="83">
        <v>11</v>
      </c>
      <c r="K21" s="53">
        <v>11.59</v>
      </c>
      <c r="L21" s="11">
        <v>8.0399999999999991</v>
      </c>
      <c r="M21" s="21">
        <f t="shared" ref="M21:M46" si="35">IF(L21&gt;0,-((K21-L21)/L21)*-1,"")</f>
        <v>0.44154228855721406</v>
      </c>
      <c r="N21" s="37" t="s">
        <v>21</v>
      </c>
      <c r="O21" s="38">
        <v>-0.4</v>
      </c>
      <c r="P21" s="38">
        <f t="shared" si="3"/>
        <v>11.19</v>
      </c>
      <c r="Q21" s="57">
        <f t="shared" si="4"/>
        <v>192</v>
      </c>
      <c r="R21" s="53">
        <v>13.62</v>
      </c>
      <c r="S21" s="11">
        <v>14.5</v>
      </c>
      <c r="T21" s="21">
        <f t="shared" si="5"/>
        <v>-6.0689655172413849E-2</v>
      </c>
      <c r="U21" s="38">
        <v>0</v>
      </c>
      <c r="V21" s="38">
        <f t="shared" si="6"/>
        <v>13.62</v>
      </c>
      <c r="W21" s="39">
        <f t="shared" si="7"/>
        <v>137</v>
      </c>
      <c r="X21" s="53">
        <v>264.7</v>
      </c>
      <c r="Y21" s="11">
        <v>264.7</v>
      </c>
      <c r="Z21" s="21">
        <f t="shared" si="8"/>
        <v>0</v>
      </c>
      <c r="AA21" s="37" t="s">
        <v>21</v>
      </c>
      <c r="AB21" s="59">
        <v>-12</v>
      </c>
      <c r="AC21" s="38">
        <f t="shared" si="9"/>
        <v>252.7</v>
      </c>
      <c r="AD21" s="39">
        <f t="shared" si="10"/>
        <v>137</v>
      </c>
      <c r="AE21" s="65">
        <v>2.89</v>
      </c>
      <c r="AF21" s="11">
        <v>2.84</v>
      </c>
      <c r="AG21" s="21">
        <f t="shared" si="11"/>
        <v>1.7605633802816996E-2</v>
      </c>
      <c r="AH21" s="38">
        <v>0.25</v>
      </c>
      <c r="AI21" s="38">
        <f t="shared" si="12"/>
        <v>3.14</v>
      </c>
      <c r="AJ21" s="38">
        <f t="shared" si="13"/>
        <v>-3.14</v>
      </c>
      <c r="AK21" s="39">
        <f t="shared" si="14"/>
        <v>176</v>
      </c>
      <c r="AL21" s="65">
        <v>4.49</v>
      </c>
      <c r="AM21" s="11">
        <v>4.3899999999999997</v>
      </c>
      <c r="AN21" s="21">
        <f t="shared" si="15"/>
        <v>2.2779043280182355E-2</v>
      </c>
      <c r="AO21" s="38">
        <v>0.4</v>
      </c>
      <c r="AP21" s="38">
        <f t="shared" si="16"/>
        <v>4.8900000000000006</v>
      </c>
      <c r="AQ21" s="38">
        <f t="shared" si="17"/>
        <v>-4.8900000000000006</v>
      </c>
      <c r="AR21" s="39">
        <f t="shared" si="18"/>
        <v>148</v>
      </c>
      <c r="AS21" s="62">
        <v>1</v>
      </c>
      <c r="AT21" s="11">
        <v>1</v>
      </c>
      <c r="AU21" s="21">
        <f t="shared" si="19"/>
        <v>0</v>
      </c>
      <c r="AV21" s="38">
        <v>0.1</v>
      </c>
      <c r="AW21" s="38">
        <f t="shared" si="20"/>
        <v>1.1000000000000001</v>
      </c>
      <c r="AX21" s="38">
        <f t="shared" si="21"/>
        <v>-1.1000000000000001</v>
      </c>
      <c r="AY21" s="46">
        <f t="shared" si="22"/>
        <v>107</v>
      </c>
      <c r="AZ21" s="68">
        <v>20.22</v>
      </c>
      <c r="BA21" s="11">
        <v>16.18</v>
      </c>
      <c r="BB21" s="21">
        <f t="shared" si="23"/>
        <v>0.24969097651421504</v>
      </c>
      <c r="BC21" s="38">
        <v>2.1</v>
      </c>
      <c r="BD21" s="38">
        <f t="shared" si="24"/>
        <v>22.32</v>
      </c>
      <c r="BE21" s="38">
        <f t="shared" si="25"/>
        <v>-22.32</v>
      </c>
      <c r="BF21" s="46">
        <f t="shared" si="26"/>
        <v>145</v>
      </c>
      <c r="BG21" s="68">
        <v>12.28</v>
      </c>
      <c r="BH21" s="11">
        <v>10.7</v>
      </c>
      <c r="BI21" s="21">
        <f t="shared" si="27"/>
        <v>0.14766355140186918</v>
      </c>
      <c r="BJ21" s="38">
        <v>2.2999999999999998</v>
      </c>
      <c r="BK21" s="38">
        <f t="shared" si="28"/>
        <v>14.579999999999998</v>
      </c>
      <c r="BL21" s="38">
        <f t="shared" si="29"/>
        <v>-14.579999999999998</v>
      </c>
      <c r="BM21" s="46">
        <f t="shared" si="30"/>
        <v>132</v>
      </c>
      <c r="BN21" s="68">
        <v>5.68</v>
      </c>
      <c r="BO21" s="11">
        <v>4.76</v>
      </c>
      <c r="BP21" s="21">
        <f t="shared" si="31"/>
        <v>0.19327731092436976</v>
      </c>
      <c r="BQ21" s="8">
        <v>0.9</v>
      </c>
      <c r="BR21" s="8">
        <f t="shared" si="32"/>
        <v>6.58</v>
      </c>
      <c r="BS21" s="8">
        <f t="shared" si="33"/>
        <v>-6.58</v>
      </c>
      <c r="BT21" s="60">
        <f t="shared" si="34"/>
        <v>101</v>
      </c>
    </row>
    <row r="22" spans="1:72" x14ac:dyDescent="0.3">
      <c r="A22" s="1">
        <v>893583</v>
      </c>
      <c r="B22" s="22" t="s">
        <v>94</v>
      </c>
      <c r="C22" s="26" t="s">
        <v>2</v>
      </c>
      <c r="D22" s="72">
        <f t="shared" si="0"/>
        <v>1338</v>
      </c>
      <c r="E22" s="57">
        <f t="shared" si="1"/>
        <v>169</v>
      </c>
      <c r="F22" s="7" t="s">
        <v>254</v>
      </c>
      <c r="G22" s="20">
        <f>-Z22+AG22+AN22+AU22+BB22+BI22+BP22</f>
        <v>1.6416483695144104</v>
      </c>
      <c r="H22" s="20">
        <f>G22/7</f>
        <v>0.23452119564491578</v>
      </c>
      <c r="I22" s="19">
        <v>21</v>
      </c>
      <c r="J22" s="83">
        <v>15</v>
      </c>
      <c r="K22" s="53">
        <v>10.94</v>
      </c>
      <c r="L22" s="11">
        <v>7.79</v>
      </c>
      <c r="M22" s="21">
        <f t="shared" si="35"/>
        <v>0.40436456996148901</v>
      </c>
      <c r="N22" s="37" t="s">
        <v>21</v>
      </c>
      <c r="O22" s="38">
        <v>-0.4</v>
      </c>
      <c r="P22" s="38">
        <f t="shared" si="3"/>
        <v>10.54</v>
      </c>
      <c r="Q22" s="57">
        <f t="shared" si="4"/>
        <v>143</v>
      </c>
      <c r="R22" s="53">
        <v>13.5</v>
      </c>
      <c r="S22" s="11">
        <v>13.12</v>
      </c>
      <c r="T22" s="21">
        <f t="shared" si="5"/>
        <v>2.8963414634146402E-2</v>
      </c>
      <c r="U22" s="38">
        <v>0</v>
      </c>
      <c r="V22" s="38">
        <f t="shared" si="6"/>
        <v>13.5</v>
      </c>
      <c r="W22" s="39">
        <f t="shared" si="7"/>
        <v>132</v>
      </c>
      <c r="X22" s="53">
        <v>288.22000000000003</v>
      </c>
      <c r="Y22" s="11">
        <v>308.58999999999997</v>
      </c>
      <c r="Z22" s="21">
        <f t="shared" si="8"/>
        <v>-6.6009916069866004E-2</v>
      </c>
      <c r="AA22" s="37" t="s">
        <v>21</v>
      </c>
      <c r="AB22" s="59">
        <v>-12</v>
      </c>
      <c r="AC22" s="38">
        <f t="shared" si="9"/>
        <v>276.22000000000003</v>
      </c>
      <c r="AD22" s="39">
        <f t="shared" si="10"/>
        <v>194</v>
      </c>
      <c r="AE22" s="65">
        <v>2.83</v>
      </c>
      <c r="AF22" s="11">
        <v>2.82</v>
      </c>
      <c r="AG22" s="21">
        <f t="shared" si="11"/>
        <v>3.5460992907802237E-3</v>
      </c>
      <c r="AH22" s="38">
        <v>0.25</v>
      </c>
      <c r="AI22" s="38">
        <f t="shared" si="12"/>
        <v>3.08</v>
      </c>
      <c r="AJ22" s="38">
        <f t="shared" si="13"/>
        <v>-3.08</v>
      </c>
      <c r="AK22" s="39">
        <f t="shared" si="14"/>
        <v>185</v>
      </c>
      <c r="AL22" s="65">
        <v>4.5599999999999996</v>
      </c>
      <c r="AM22" s="11">
        <v>4.07</v>
      </c>
      <c r="AN22" s="21">
        <f t="shared" si="15"/>
        <v>0.12039312039312022</v>
      </c>
      <c r="AO22" s="38">
        <v>0.4</v>
      </c>
      <c r="AP22" s="38">
        <f t="shared" si="16"/>
        <v>4.96</v>
      </c>
      <c r="AQ22" s="38">
        <f t="shared" si="17"/>
        <v>-4.96</v>
      </c>
      <c r="AR22" s="39">
        <f t="shared" si="18"/>
        <v>134</v>
      </c>
      <c r="AS22" s="62">
        <v>0.95</v>
      </c>
      <c r="AT22" s="11">
        <v>0.75</v>
      </c>
      <c r="AU22" s="21">
        <f t="shared" si="19"/>
        <v>0.26666666666666661</v>
      </c>
      <c r="AV22" s="38">
        <v>0.1</v>
      </c>
      <c r="AW22" s="38">
        <f t="shared" si="20"/>
        <v>1.05</v>
      </c>
      <c r="AX22" s="38">
        <f t="shared" si="21"/>
        <v>-1.05</v>
      </c>
      <c r="AY22" s="46">
        <f t="shared" si="22"/>
        <v>147</v>
      </c>
      <c r="AZ22" s="68">
        <v>21.32</v>
      </c>
      <c r="BA22" s="11">
        <v>15.49</v>
      </c>
      <c r="BB22" s="21">
        <f t="shared" si="23"/>
        <v>0.37637185280826341</v>
      </c>
      <c r="BC22" s="38">
        <v>2.1</v>
      </c>
      <c r="BD22" s="38">
        <f t="shared" si="24"/>
        <v>23.42</v>
      </c>
      <c r="BE22" s="38">
        <f t="shared" si="25"/>
        <v>-23.42</v>
      </c>
      <c r="BF22" s="46">
        <f t="shared" si="26"/>
        <v>131</v>
      </c>
      <c r="BG22" s="68">
        <v>13.62</v>
      </c>
      <c r="BH22" s="11">
        <v>8.9600000000000009</v>
      </c>
      <c r="BI22" s="21">
        <f t="shared" si="27"/>
        <v>0.52008928571428548</v>
      </c>
      <c r="BJ22" s="38">
        <v>2.2999999999999998</v>
      </c>
      <c r="BK22" s="38">
        <f t="shared" si="28"/>
        <v>15.919999999999998</v>
      </c>
      <c r="BL22" s="38">
        <f t="shared" si="29"/>
        <v>-15.919999999999998</v>
      </c>
      <c r="BM22" s="46">
        <f t="shared" si="30"/>
        <v>84</v>
      </c>
      <c r="BN22" s="68">
        <v>4.51</v>
      </c>
      <c r="BO22" s="11">
        <v>3.5</v>
      </c>
      <c r="BP22" s="21">
        <f t="shared" si="31"/>
        <v>0.28857142857142853</v>
      </c>
      <c r="BQ22" s="8">
        <v>0.9</v>
      </c>
      <c r="BR22" s="8">
        <f t="shared" si="32"/>
        <v>5.41</v>
      </c>
      <c r="BS22" s="8">
        <f t="shared" si="33"/>
        <v>-5.41</v>
      </c>
      <c r="BT22" s="60">
        <f t="shared" si="34"/>
        <v>188</v>
      </c>
    </row>
    <row r="23" spans="1:72" x14ac:dyDescent="0.3">
      <c r="A23" s="1">
        <v>900807</v>
      </c>
      <c r="B23" s="22" t="s">
        <v>95</v>
      </c>
      <c r="C23" s="26" t="s">
        <v>2</v>
      </c>
      <c r="D23" s="72">
        <f t="shared" si="0"/>
        <v>1494</v>
      </c>
      <c r="E23" s="57">
        <f t="shared" si="1"/>
        <v>188</v>
      </c>
      <c r="F23" s="90" t="s">
        <v>256</v>
      </c>
      <c r="G23" s="91" t="s">
        <v>21</v>
      </c>
      <c r="H23" s="91" t="s">
        <v>21</v>
      </c>
      <c r="I23" s="92" t="s">
        <v>21</v>
      </c>
      <c r="J23" s="83">
        <v>15</v>
      </c>
      <c r="K23" s="53">
        <v>10.67</v>
      </c>
      <c r="L23" s="11">
        <v>7.93</v>
      </c>
      <c r="M23" s="21">
        <f t="shared" si="35"/>
        <v>0.34552332912988654</v>
      </c>
      <c r="N23" s="37" t="s">
        <v>21</v>
      </c>
      <c r="O23" s="38">
        <v>-0.4</v>
      </c>
      <c r="P23" s="38">
        <f t="shared" si="3"/>
        <v>10.27</v>
      </c>
      <c r="Q23" s="57">
        <f t="shared" si="4"/>
        <v>113</v>
      </c>
      <c r="R23" s="53">
        <v>13.3</v>
      </c>
      <c r="S23" s="11">
        <v>13.62</v>
      </c>
      <c r="T23" s="21">
        <f t="shared" si="5"/>
        <v>-2.3494860499265677E-2</v>
      </c>
      <c r="U23" s="38">
        <v>0</v>
      </c>
      <c r="V23" s="38">
        <f t="shared" si="6"/>
        <v>13.3</v>
      </c>
      <c r="W23" s="39">
        <f t="shared" si="7"/>
        <v>121</v>
      </c>
      <c r="X23" s="53">
        <v>266.02</v>
      </c>
      <c r="Y23" s="11">
        <v>301.18</v>
      </c>
      <c r="Z23" s="21">
        <f t="shared" si="8"/>
        <v>-0.11674081944352223</v>
      </c>
      <c r="AA23" s="37" t="s">
        <v>21</v>
      </c>
      <c r="AB23" s="59">
        <v>-12</v>
      </c>
      <c r="AC23" s="38">
        <f t="shared" si="9"/>
        <v>254.01999999999998</v>
      </c>
      <c r="AD23" s="39">
        <f t="shared" si="10"/>
        <v>144</v>
      </c>
      <c r="AE23" s="65">
        <v>3.03</v>
      </c>
      <c r="AF23" s="11">
        <v>2.83</v>
      </c>
      <c r="AG23" s="21">
        <f t="shared" si="11"/>
        <v>7.0671378091872697E-2</v>
      </c>
      <c r="AH23" s="38">
        <v>0.25</v>
      </c>
      <c r="AI23" s="38">
        <f t="shared" si="12"/>
        <v>3.28</v>
      </c>
      <c r="AJ23" s="38">
        <f t="shared" si="13"/>
        <v>-3.28</v>
      </c>
      <c r="AK23" s="39">
        <f t="shared" si="14"/>
        <v>149</v>
      </c>
      <c r="AL23" s="65">
        <v>4.2</v>
      </c>
      <c r="AM23" s="11">
        <v>4.2</v>
      </c>
      <c r="AN23" s="21">
        <f t="shared" si="15"/>
        <v>0</v>
      </c>
      <c r="AO23" s="38">
        <v>0.4</v>
      </c>
      <c r="AP23" s="38">
        <f t="shared" si="16"/>
        <v>4.6000000000000005</v>
      </c>
      <c r="AQ23" s="38">
        <f t="shared" si="17"/>
        <v>-4.6000000000000005</v>
      </c>
      <c r="AR23" s="39">
        <f t="shared" si="18"/>
        <v>179</v>
      </c>
      <c r="AS23" s="62">
        <v>0.9</v>
      </c>
      <c r="AT23" s="11">
        <v>0.8</v>
      </c>
      <c r="AU23" s="21">
        <f t="shared" si="19"/>
        <v>0.12499999999999997</v>
      </c>
      <c r="AV23" s="38">
        <v>0.1</v>
      </c>
      <c r="AW23" s="38">
        <f t="shared" si="20"/>
        <v>1</v>
      </c>
      <c r="AX23" s="38">
        <f t="shared" si="21"/>
        <v>-1</v>
      </c>
      <c r="AY23" s="46">
        <f t="shared" si="22"/>
        <v>174</v>
      </c>
      <c r="AZ23" s="68">
        <v>12.2</v>
      </c>
      <c r="BA23" s="11">
        <v>12.2</v>
      </c>
      <c r="BB23" s="21">
        <f t="shared" si="23"/>
        <v>0</v>
      </c>
      <c r="BC23" s="38">
        <v>2.1</v>
      </c>
      <c r="BD23" s="38">
        <f t="shared" si="24"/>
        <v>14.299999999999999</v>
      </c>
      <c r="BE23" s="38">
        <f t="shared" si="25"/>
        <v>-14.299999999999999</v>
      </c>
      <c r="BF23" s="46">
        <f t="shared" si="26"/>
        <v>208</v>
      </c>
      <c r="BG23" s="68">
        <v>8.8000000000000007</v>
      </c>
      <c r="BH23" s="11">
        <v>5.62</v>
      </c>
      <c r="BI23" s="21">
        <f t="shared" si="27"/>
        <v>0.56583629893238441</v>
      </c>
      <c r="BJ23" s="38">
        <v>2.2999999999999998</v>
      </c>
      <c r="BK23" s="38">
        <f t="shared" si="28"/>
        <v>11.100000000000001</v>
      </c>
      <c r="BL23" s="38">
        <f t="shared" si="29"/>
        <v>-11.100000000000001</v>
      </c>
      <c r="BM23" s="46">
        <f t="shared" si="30"/>
        <v>199</v>
      </c>
      <c r="BN23" s="68">
        <v>4.07</v>
      </c>
      <c r="BO23" s="11">
        <v>2.61</v>
      </c>
      <c r="BP23" s="21">
        <f t="shared" si="31"/>
        <v>0.5593869731800768</v>
      </c>
      <c r="BQ23" s="8">
        <v>0.9</v>
      </c>
      <c r="BR23" s="8">
        <f t="shared" si="32"/>
        <v>4.9700000000000006</v>
      </c>
      <c r="BS23" s="8">
        <f t="shared" si="33"/>
        <v>-4.9700000000000006</v>
      </c>
      <c r="BT23" s="60">
        <f t="shared" si="34"/>
        <v>207</v>
      </c>
    </row>
    <row r="24" spans="1:72" x14ac:dyDescent="0.3">
      <c r="A24" s="1">
        <v>899195</v>
      </c>
      <c r="B24" s="22" t="s">
        <v>97</v>
      </c>
      <c r="C24" s="26" t="s">
        <v>2</v>
      </c>
      <c r="D24" s="72">
        <f t="shared" si="0"/>
        <v>1584</v>
      </c>
      <c r="E24" s="57">
        <f t="shared" si="1"/>
        <v>196</v>
      </c>
      <c r="F24" s="7" t="s">
        <v>254</v>
      </c>
      <c r="G24" s="20">
        <f>-Z24+AG24+AN24+AU24+BB24+BI24+BP24</f>
        <v>2.1337973155403804</v>
      </c>
      <c r="H24" s="20">
        <f>G24/7</f>
        <v>0.30482818793434008</v>
      </c>
      <c r="I24" s="19">
        <v>8</v>
      </c>
      <c r="J24" s="83">
        <v>18</v>
      </c>
      <c r="K24" s="53">
        <v>11.94</v>
      </c>
      <c r="L24" s="11">
        <v>8.59</v>
      </c>
      <c r="M24" s="21">
        <f t="shared" si="35"/>
        <v>0.38998835855646097</v>
      </c>
      <c r="N24" s="37" t="s">
        <v>21</v>
      </c>
      <c r="O24" s="38">
        <v>-0.4</v>
      </c>
      <c r="P24" s="38">
        <f t="shared" si="3"/>
        <v>11.54</v>
      </c>
      <c r="Q24" s="57">
        <f t="shared" si="4"/>
        <v>202</v>
      </c>
      <c r="R24" s="53">
        <v>15.07</v>
      </c>
      <c r="S24" s="11">
        <v>16.899999999999999</v>
      </c>
      <c r="T24" s="21">
        <f t="shared" si="5"/>
        <v>-0.10828402366863896</v>
      </c>
      <c r="U24" s="38">
        <v>0</v>
      </c>
      <c r="V24" s="38">
        <f t="shared" si="6"/>
        <v>15.07</v>
      </c>
      <c r="W24" s="39">
        <f t="shared" si="7"/>
        <v>174</v>
      </c>
      <c r="X24" s="53">
        <v>291.13</v>
      </c>
      <c r="Y24" s="11">
        <v>365.24</v>
      </c>
      <c r="Z24" s="21">
        <f t="shared" si="8"/>
        <v>-0.2029076771437959</v>
      </c>
      <c r="AA24" s="37" t="s">
        <v>21</v>
      </c>
      <c r="AB24" s="59">
        <v>-12</v>
      </c>
      <c r="AC24" s="38">
        <f t="shared" si="9"/>
        <v>279.13</v>
      </c>
      <c r="AD24" s="39">
        <f t="shared" si="10"/>
        <v>196</v>
      </c>
      <c r="AE24" s="65">
        <v>2.63</v>
      </c>
      <c r="AF24" s="11">
        <v>2.44</v>
      </c>
      <c r="AG24" s="21">
        <f t="shared" si="11"/>
        <v>7.7868852459016369E-2</v>
      </c>
      <c r="AH24" s="38">
        <v>0.25</v>
      </c>
      <c r="AI24" s="38">
        <f t="shared" si="12"/>
        <v>2.88</v>
      </c>
      <c r="AJ24" s="38">
        <f t="shared" si="13"/>
        <v>-2.88</v>
      </c>
      <c r="AK24" s="39">
        <f t="shared" si="14"/>
        <v>202</v>
      </c>
      <c r="AL24" s="65">
        <v>4.16</v>
      </c>
      <c r="AM24" s="11">
        <v>3.87</v>
      </c>
      <c r="AN24" s="21">
        <f t="shared" si="15"/>
        <v>7.4935400516795869E-2</v>
      </c>
      <c r="AO24" s="38">
        <v>0.4</v>
      </c>
      <c r="AP24" s="38">
        <f t="shared" si="16"/>
        <v>4.5600000000000005</v>
      </c>
      <c r="AQ24" s="38">
        <f t="shared" si="17"/>
        <v>-4.5600000000000005</v>
      </c>
      <c r="AR24" s="39">
        <f t="shared" si="18"/>
        <v>184</v>
      </c>
      <c r="AS24" s="62">
        <v>0.95</v>
      </c>
      <c r="AT24" s="11">
        <v>0.9</v>
      </c>
      <c r="AU24" s="21">
        <f t="shared" si="19"/>
        <v>5.5555555555555483E-2</v>
      </c>
      <c r="AV24" s="38">
        <v>0.1</v>
      </c>
      <c r="AW24" s="38">
        <f t="shared" si="20"/>
        <v>1.05</v>
      </c>
      <c r="AX24" s="38">
        <f t="shared" si="21"/>
        <v>-1.05</v>
      </c>
      <c r="AY24" s="46">
        <f t="shared" si="22"/>
        <v>147</v>
      </c>
      <c r="AZ24" s="68">
        <v>18.03</v>
      </c>
      <c r="BA24" s="11">
        <v>12.49</v>
      </c>
      <c r="BB24" s="21">
        <f t="shared" si="23"/>
        <v>0.44355484387510014</v>
      </c>
      <c r="BC24" s="38">
        <v>2.1</v>
      </c>
      <c r="BD24" s="38">
        <f t="shared" si="24"/>
        <v>20.130000000000003</v>
      </c>
      <c r="BE24" s="38">
        <f t="shared" si="25"/>
        <v>-20.130000000000003</v>
      </c>
      <c r="BF24" s="46">
        <f t="shared" si="26"/>
        <v>173</v>
      </c>
      <c r="BG24" s="68">
        <v>12.26</v>
      </c>
      <c r="BH24" s="11">
        <v>7.27</v>
      </c>
      <c r="BI24" s="21">
        <f t="shared" si="27"/>
        <v>0.68638239339752416</v>
      </c>
      <c r="BJ24" s="38">
        <v>2.2999999999999998</v>
      </c>
      <c r="BK24" s="38">
        <f t="shared" si="28"/>
        <v>14.559999999999999</v>
      </c>
      <c r="BL24" s="38">
        <f t="shared" si="29"/>
        <v>-14.559999999999999</v>
      </c>
      <c r="BM24" s="46">
        <f t="shared" si="30"/>
        <v>133</v>
      </c>
      <c r="BN24" s="68">
        <v>4.7300000000000004</v>
      </c>
      <c r="BO24" s="11">
        <v>2.97</v>
      </c>
      <c r="BP24" s="21">
        <f t="shared" si="31"/>
        <v>0.59259259259259267</v>
      </c>
      <c r="BQ24" s="8">
        <v>0.9</v>
      </c>
      <c r="BR24" s="8">
        <f t="shared" si="32"/>
        <v>5.6300000000000008</v>
      </c>
      <c r="BS24" s="8">
        <f t="shared" si="33"/>
        <v>-5.6300000000000008</v>
      </c>
      <c r="BT24" s="60">
        <f t="shared" si="34"/>
        <v>173</v>
      </c>
    </row>
    <row r="25" spans="1:72" x14ac:dyDescent="0.3">
      <c r="A25" s="1">
        <v>924082</v>
      </c>
      <c r="B25" s="22" t="s">
        <v>96</v>
      </c>
      <c r="C25" s="26" t="s">
        <v>2</v>
      </c>
      <c r="D25" s="72">
        <f t="shared" si="0"/>
        <v>1720</v>
      </c>
      <c r="E25" s="57">
        <f t="shared" si="1"/>
        <v>207</v>
      </c>
      <c r="F25" s="90" t="s">
        <v>256</v>
      </c>
      <c r="G25" s="91" t="s">
        <v>21</v>
      </c>
      <c r="H25" s="91" t="s">
        <v>21</v>
      </c>
      <c r="I25" s="92" t="s">
        <v>21</v>
      </c>
      <c r="J25" s="83">
        <v>6</v>
      </c>
      <c r="K25" s="53">
        <v>11.14</v>
      </c>
      <c r="L25" s="11">
        <v>8.15</v>
      </c>
      <c r="M25" s="21">
        <f t="shared" si="35"/>
        <v>0.36687116564417177</v>
      </c>
      <c r="N25" s="37" t="s">
        <v>21</v>
      </c>
      <c r="O25" s="38">
        <v>-0.4</v>
      </c>
      <c r="P25" s="38">
        <f t="shared" si="3"/>
        <v>10.74</v>
      </c>
      <c r="Q25" s="57">
        <f t="shared" si="4"/>
        <v>164</v>
      </c>
      <c r="R25" s="53">
        <v>17.84</v>
      </c>
      <c r="S25" s="11">
        <v>14.7</v>
      </c>
      <c r="T25" s="21">
        <f t="shared" si="5"/>
        <v>0.2136054421768708</v>
      </c>
      <c r="U25" s="38">
        <v>0</v>
      </c>
      <c r="V25" s="38">
        <f t="shared" si="6"/>
        <v>17.84</v>
      </c>
      <c r="W25" s="39">
        <f t="shared" si="7"/>
        <v>188</v>
      </c>
      <c r="X25" s="53">
        <v>268.70999999999998</v>
      </c>
      <c r="Y25" s="11">
        <v>287.24</v>
      </c>
      <c r="Z25" s="21">
        <f t="shared" si="8"/>
        <v>-6.4510513856009019E-2</v>
      </c>
      <c r="AA25" s="37" t="s">
        <v>21</v>
      </c>
      <c r="AB25" s="59">
        <v>-12</v>
      </c>
      <c r="AC25" s="38">
        <f t="shared" si="9"/>
        <v>256.70999999999998</v>
      </c>
      <c r="AD25" s="39">
        <f t="shared" si="10"/>
        <v>156</v>
      </c>
      <c r="AE25" s="65">
        <v>2.63</v>
      </c>
      <c r="AF25" s="11">
        <v>2.35</v>
      </c>
      <c r="AG25" s="21">
        <f t="shared" si="11"/>
        <v>0.11914893617021267</v>
      </c>
      <c r="AH25" s="38">
        <v>0.25</v>
      </c>
      <c r="AI25" s="38">
        <f t="shared" si="12"/>
        <v>2.88</v>
      </c>
      <c r="AJ25" s="38">
        <f t="shared" si="13"/>
        <v>-2.88</v>
      </c>
      <c r="AK25" s="39">
        <f t="shared" si="14"/>
        <v>202</v>
      </c>
      <c r="AL25" s="65">
        <v>4.1500000000000004</v>
      </c>
      <c r="AM25" s="11">
        <v>4.1500000000000004</v>
      </c>
      <c r="AN25" s="21">
        <f t="shared" si="15"/>
        <v>0</v>
      </c>
      <c r="AO25" s="38">
        <v>0.4</v>
      </c>
      <c r="AP25" s="38">
        <f t="shared" si="16"/>
        <v>4.5500000000000007</v>
      </c>
      <c r="AQ25" s="38">
        <f t="shared" si="17"/>
        <v>-4.5500000000000007</v>
      </c>
      <c r="AR25" s="39">
        <f t="shared" si="18"/>
        <v>186</v>
      </c>
      <c r="AS25" s="62">
        <v>0.85</v>
      </c>
      <c r="AT25" s="11">
        <v>0.85</v>
      </c>
      <c r="AU25" s="21">
        <f t="shared" si="19"/>
        <v>0</v>
      </c>
      <c r="AV25" s="38">
        <v>0.1</v>
      </c>
      <c r="AW25" s="38">
        <f t="shared" si="20"/>
        <v>0.95</v>
      </c>
      <c r="AX25" s="38">
        <f t="shared" si="21"/>
        <v>-0.95</v>
      </c>
      <c r="AY25" s="46">
        <f t="shared" si="22"/>
        <v>195</v>
      </c>
      <c r="AZ25" s="68">
        <v>9.0399999999999991</v>
      </c>
      <c r="BA25" s="11">
        <v>8.0500000000000007</v>
      </c>
      <c r="BB25" s="21">
        <f t="shared" si="23"/>
        <v>0.12298136645962712</v>
      </c>
      <c r="BC25" s="38">
        <v>2.1</v>
      </c>
      <c r="BD25" s="38">
        <f t="shared" si="24"/>
        <v>11.139999999999999</v>
      </c>
      <c r="BE25" s="38">
        <f t="shared" si="25"/>
        <v>-11.139999999999999</v>
      </c>
      <c r="BF25" s="46">
        <f t="shared" si="26"/>
        <v>210</v>
      </c>
      <c r="BG25" s="68">
        <v>7.64</v>
      </c>
      <c r="BH25" s="11">
        <v>7.64</v>
      </c>
      <c r="BI25" s="21">
        <f t="shared" si="27"/>
        <v>0</v>
      </c>
      <c r="BJ25" s="38">
        <v>2.2999999999999998</v>
      </c>
      <c r="BK25" s="38">
        <f t="shared" si="28"/>
        <v>9.94</v>
      </c>
      <c r="BL25" s="38">
        <f t="shared" si="29"/>
        <v>-9.94</v>
      </c>
      <c r="BM25" s="46">
        <f t="shared" si="30"/>
        <v>208</v>
      </c>
      <c r="BN25" s="68">
        <v>3.57</v>
      </c>
      <c r="BO25" s="11"/>
      <c r="BP25" s="21" t="str">
        <f t="shared" si="31"/>
        <v/>
      </c>
      <c r="BQ25" s="8">
        <v>0.9</v>
      </c>
      <c r="BR25" s="8">
        <f t="shared" si="32"/>
        <v>4.47</v>
      </c>
      <c r="BS25" s="8">
        <f t="shared" si="33"/>
        <v>-4.47</v>
      </c>
      <c r="BT25" s="60">
        <f t="shared" si="34"/>
        <v>211</v>
      </c>
    </row>
    <row r="26" spans="1:72" x14ac:dyDescent="0.3">
      <c r="A26" s="1">
        <v>944842</v>
      </c>
      <c r="B26" s="22" t="s">
        <v>173</v>
      </c>
      <c r="C26" s="26" t="s">
        <v>2</v>
      </c>
      <c r="D26" s="72">
        <f t="shared" si="0"/>
        <v>1780</v>
      </c>
      <c r="E26" s="57">
        <f t="shared" si="1"/>
        <v>212</v>
      </c>
      <c r="F26" s="90" t="s">
        <v>256</v>
      </c>
      <c r="G26" s="91" t="s">
        <v>21</v>
      </c>
      <c r="H26" s="91" t="s">
        <v>21</v>
      </c>
      <c r="I26" s="92" t="s">
        <v>21</v>
      </c>
      <c r="J26" s="83">
        <v>3</v>
      </c>
      <c r="K26" s="53" t="s">
        <v>10</v>
      </c>
      <c r="L26" s="11"/>
      <c r="M26" s="21" t="str">
        <f t="shared" si="35"/>
        <v/>
      </c>
      <c r="N26" s="37" t="s">
        <v>21</v>
      </c>
      <c r="O26" s="38">
        <v>-0.4</v>
      </c>
      <c r="P26" s="38"/>
      <c r="Q26" s="57">
        <f t="shared" si="4"/>
        <v>214</v>
      </c>
      <c r="R26" s="53" t="s">
        <v>10</v>
      </c>
      <c r="S26" s="11"/>
      <c r="T26" s="21" t="str">
        <f t="shared" si="5"/>
        <v/>
      </c>
      <c r="U26" s="38">
        <v>0</v>
      </c>
      <c r="V26" s="38"/>
      <c r="W26" s="39">
        <f t="shared" si="7"/>
        <v>192</v>
      </c>
      <c r="X26" s="53" t="s">
        <v>10</v>
      </c>
      <c r="Y26" s="11"/>
      <c r="Z26" s="21" t="str">
        <f t="shared" si="8"/>
        <v/>
      </c>
      <c r="AA26" s="37" t="s">
        <v>21</v>
      </c>
      <c r="AB26" s="59">
        <v>-12</v>
      </c>
      <c r="AC26" s="38"/>
      <c r="AD26" s="39">
        <f t="shared" si="10"/>
        <v>210</v>
      </c>
      <c r="AE26" s="65" t="s">
        <v>10</v>
      </c>
      <c r="AF26" s="11"/>
      <c r="AG26" s="21" t="str">
        <f t="shared" si="11"/>
        <v/>
      </c>
      <c r="AH26" s="38">
        <v>0.25</v>
      </c>
      <c r="AI26" s="38"/>
      <c r="AJ26" s="38"/>
      <c r="AK26" s="39">
        <f t="shared" si="14"/>
        <v>213</v>
      </c>
      <c r="AL26" s="65">
        <v>4.2699999999999996</v>
      </c>
      <c r="AM26" s="11"/>
      <c r="AN26" s="21" t="str">
        <f t="shared" si="15"/>
        <v/>
      </c>
      <c r="AO26" s="38">
        <v>0.4</v>
      </c>
      <c r="AP26" s="38">
        <f t="shared" si="16"/>
        <v>4.67</v>
      </c>
      <c r="AQ26" s="38">
        <f t="shared" si="17"/>
        <v>-4.67</v>
      </c>
      <c r="AR26" s="39">
        <f t="shared" si="18"/>
        <v>174</v>
      </c>
      <c r="AS26" s="62">
        <v>0.85</v>
      </c>
      <c r="AT26" s="11"/>
      <c r="AU26" s="21" t="str">
        <f t="shared" si="19"/>
        <v/>
      </c>
      <c r="AV26" s="38">
        <v>0.1</v>
      </c>
      <c r="AW26" s="38">
        <f t="shared" si="20"/>
        <v>0.95</v>
      </c>
      <c r="AX26" s="38">
        <f t="shared" si="21"/>
        <v>-0.95</v>
      </c>
      <c r="AY26" s="46">
        <f t="shared" si="22"/>
        <v>195</v>
      </c>
      <c r="AZ26" s="68" t="s">
        <v>10</v>
      </c>
      <c r="BA26" s="11"/>
      <c r="BB26" s="21" t="str">
        <f t="shared" si="23"/>
        <v/>
      </c>
      <c r="BC26" s="38">
        <v>2.1</v>
      </c>
      <c r="BD26" s="38"/>
      <c r="BE26" s="38"/>
      <c r="BF26" s="46">
        <f t="shared" si="26"/>
        <v>211</v>
      </c>
      <c r="BG26" s="68" t="s">
        <v>10</v>
      </c>
      <c r="BH26" s="11"/>
      <c r="BI26" s="21" t="str">
        <f t="shared" si="27"/>
        <v/>
      </c>
      <c r="BJ26" s="38">
        <v>2.2999999999999998</v>
      </c>
      <c r="BK26" s="38"/>
      <c r="BL26" s="38"/>
      <c r="BM26" s="46">
        <f t="shared" si="30"/>
        <v>213</v>
      </c>
      <c r="BN26" s="68">
        <v>4.92</v>
      </c>
      <c r="BO26" s="11"/>
      <c r="BP26" s="21" t="str">
        <f t="shared" si="31"/>
        <v/>
      </c>
      <c r="BQ26" s="8">
        <v>0.9</v>
      </c>
      <c r="BR26" s="8">
        <f t="shared" si="32"/>
        <v>5.82</v>
      </c>
      <c r="BS26" s="8">
        <f t="shared" si="33"/>
        <v>-5.82</v>
      </c>
      <c r="BT26" s="60">
        <f t="shared" si="34"/>
        <v>158</v>
      </c>
    </row>
    <row r="27" spans="1:72" x14ac:dyDescent="0.3">
      <c r="A27" s="1">
        <v>868486</v>
      </c>
      <c r="B27" s="77" t="s">
        <v>60</v>
      </c>
      <c r="C27" s="26" t="s">
        <v>0</v>
      </c>
      <c r="D27" s="72">
        <f t="shared" si="0"/>
        <v>85</v>
      </c>
      <c r="E27" s="57">
        <f t="shared" si="1"/>
        <v>3</v>
      </c>
      <c r="F27" s="90" t="s">
        <v>256</v>
      </c>
      <c r="G27" s="91" t="s">
        <v>21</v>
      </c>
      <c r="H27" s="91" t="s">
        <v>21</v>
      </c>
      <c r="I27" s="92" t="s">
        <v>21</v>
      </c>
      <c r="J27" s="83">
        <v>9</v>
      </c>
      <c r="K27" s="53">
        <v>9.0500000000000007</v>
      </c>
      <c r="L27" s="11">
        <v>9.2100000000000009</v>
      </c>
      <c r="M27" s="21">
        <f t="shared" si="35"/>
        <v>-1.7372421281216084E-2</v>
      </c>
      <c r="N27" s="37" t="s">
        <v>21</v>
      </c>
      <c r="O27" s="38">
        <v>0</v>
      </c>
      <c r="P27" s="38">
        <f t="shared" ref="P27:P50" si="36">IF(K27&gt;0,K27+O27,"")</f>
        <v>9.0500000000000007</v>
      </c>
      <c r="Q27" s="57">
        <f t="shared" si="4"/>
        <v>11</v>
      </c>
      <c r="R27" s="53">
        <v>10.9</v>
      </c>
      <c r="S27" s="11">
        <v>10.76</v>
      </c>
      <c r="T27" s="21">
        <f t="shared" si="5"/>
        <v>1.301115241635693E-2</v>
      </c>
      <c r="U27" s="38">
        <v>-0.7</v>
      </c>
      <c r="V27" s="38">
        <f t="shared" ref="V27:V45" si="37">IF(R27&gt;0,R27+U27,"")</f>
        <v>10.200000000000001</v>
      </c>
      <c r="W27" s="39">
        <f t="shared" si="7"/>
        <v>2</v>
      </c>
      <c r="X27" s="53">
        <v>205.03</v>
      </c>
      <c r="Y27" s="11">
        <v>205.03</v>
      </c>
      <c r="Z27" s="21">
        <f t="shared" si="8"/>
        <v>0</v>
      </c>
      <c r="AA27" s="37" t="s">
        <v>21</v>
      </c>
      <c r="AB27" s="59">
        <v>0</v>
      </c>
      <c r="AC27" s="38">
        <f t="shared" ref="AC27:AC43" si="38">IF(X27&gt;0,X27+AB27,Y27+AB27)</f>
        <v>205.03</v>
      </c>
      <c r="AD27" s="39">
        <f t="shared" si="10"/>
        <v>9</v>
      </c>
      <c r="AE27" s="65">
        <v>4.47</v>
      </c>
      <c r="AF27" s="11">
        <v>4.26</v>
      </c>
      <c r="AG27" s="21">
        <f t="shared" si="11"/>
        <v>4.9295774647887321E-2</v>
      </c>
      <c r="AH27" s="38">
        <v>0</v>
      </c>
      <c r="AI27" s="38">
        <f t="shared" ref="AI27:AI49" si="39">IF(AE27&gt;0,AE27+AH27,AF27+AH27)</f>
        <v>4.47</v>
      </c>
      <c r="AJ27" s="38">
        <f t="shared" ref="AJ27:AJ49" si="40">-AI27</f>
        <v>-4.47</v>
      </c>
      <c r="AK27" s="39">
        <f t="shared" si="14"/>
        <v>2</v>
      </c>
      <c r="AL27" s="65">
        <v>6.02</v>
      </c>
      <c r="AM27" s="11">
        <v>6.02</v>
      </c>
      <c r="AN27" s="21">
        <f t="shared" si="15"/>
        <v>0</v>
      </c>
      <c r="AO27" s="38">
        <v>0</v>
      </c>
      <c r="AP27" s="38">
        <f t="shared" si="16"/>
        <v>6.02</v>
      </c>
      <c r="AQ27" s="38">
        <f t="shared" si="17"/>
        <v>-6.02</v>
      </c>
      <c r="AR27" s="39">
        <f t="shared" si="18"/>
        <v>16</v>
      </c>
      <c r="AS27" s="62">
        <v>1.35</v>
      </c>
      <c r="AT27" s="11">
        <v>1.3</v>
      </c>
      <c r="AU27" s="21">
        <f t="shared" si="19"/>
        <v>3.8461538461538491E-2</v>
      </c>
      <c r="AV27" s="38">
        <v>0</v>
      </c>
      <c r="AW27" s="38">
        <f t="shared" si="20"/>
        <v>1.35</v>
      </c>
      <c r="AX27" s="38">
        <f t="shared" si="21"/>
        <v>-1.35</v>
      </c>
      <c r="AY27" s="46">
        <f t="shared" si="22"/>
        <v>3</v>
      </c>
      <c r="AZ27" s="68">
        <v>40.17</v>
      </c>
      <c r="BA27" s="11">
        <v>30.83</v>
      </c>
      <c r="BB27" s="21">
        <f t="shared" si="23"/>
        <v>0.30295167045085969</v>
      </c>
      <c r="BC27" s="38">
        <v>0</v>
      </c>
      <c r="BD27" s="38">
        <f t="shared" ref="BD27:BD49" si="41">IF(AZ27&gt;0,AZ27+BC27,BA27+BC27)</f>
        <v>40.17</v>
      </c>
      <c r="BE27" s="38">
        <f t="shared" ref="BE27:BE49" si="42">-BD27</f>
        <v>-40.17</v>
      </c>
      <c r="BF27" s="46">
        <f t="shared" si="26"/>
        <v>5</v>
      </c>
      <c r="BG27" s="68">
        <v>20.41</v>
      </c>
      <c r="BH27" s="11">
        <v>20.41</v>
      </c>
      <c r="BI27" s="21">
        <f t="shared" si="27"/>
        <v>0</v>
      </c>
      <c r="BJ27" s="38">
        <v>0</v>
      </c>
      <c r="BK27" s="38">
        <f t="shared" ref="BK27:BK58" si="43">IF(BG27&gt;0,BG27+BJ27,BH27+BJ27)</f>
        <v>20.41</v>
      </c>
      <c r="BL27" s="38">
        <f t="shared" ref="BL27:BL58" si="44">-BK27</f>
        <v>-20.41</v>
      </c>
      <c r="BM27" s="46">
        <f t="shared" si="30"/>
        <v>18</v>
      </c>
      <c r="BN27" s="68">
        <v>8.4</v>
      </c>
      <c r="BO27" s="11">
        <v>7.65</v>
      </c>
      <c r="BP27" s="21">
        <f t="shared" si="31"/>
        <v>9.8039215686274508E-2</v>
      </c>
      <c r="BQ27" s="8">
        <v>0</v>
      </c>
      <c r="BR27" s="8">
        <f t="shared" si="32"/>
        <v>8.4</v>
      </c>
      <c r="BS27" s="8">
        <f t="shared" si="33"/>
        <v>-8.4</v>
      </c>
      <c r="BT27" s="60">
        <f t="shared" si="34"/>
        <v>19</v>
      </c>
    </row>
    <row r="28" spans="1:72" x14ac:dyDescent="0.3">
      <c r="A28" s="1">
        <v>869185</v>
      </c>
      <c r="B28" s="77" t="s">
        <v>64</v>
      </c>
      <c r="C28" s="26" t="s">
        <v>0</v>
      </c>
      <c r="D28" s="72">
        <f t="shared" si="0"/>
        <v>133</v>
      </c>
      <c r="E28" s="57">
        <f t="shared" si="1"/>
        <v>6</v>
      </c>
      <c r="F28" s="90" t="s">
        <v>256</v>
      </c>
      <c r="G28" s="91" t="s">
        <v>21</v>
      </c>
      <c r="H28" s="91" t="s">
        <v>21</v>
      </c>
      <c r="I28" s="92" t="s">
        <v>21</v>
      </c>
      <c r="J28" s="89">
        <v>18</v>
      </c>
      <c r="K28" s="53">
        <v>8.85</v>
      </c>
      <c r="L28" s="11">
        <v>8.94</v>
      </c>
      <c r="M28" s="21">
        <f t="shared" si="35"/>
        <v>-1.0067114093959717E-2</v>
      </c>
      <c r="N28" s="37" t="s">
        <v>21</v>
      </c>
      <c r="O28" s="38">
        <v>0</v>
      </c>
      <c r="P28" s="38">
        <f t="shared" si="36"/>
        <v>8.85</v>
      </c>
      <c r="Q28" s="57">
        <f t="shared" si="4"/>
        <v>5</v>
      </c>
      <c r="R28" s="53">
        <v>10.71</v>
      </c>
      <c r="S28" s="11">
        <v>10.92</v>
      </c>
      <c r="T28" s="21">
        <f t="shared" si="5"/>
        <v>-1.9230769230769145E-2</v>
      </c>
      <c r="U28" s="38">
        <v>-0.7</v>
      </c>
      <c r="V28" s="38">
        <f t="shared" si="37"/>
        <v>10.010000000000002</v>
      </c>
      <c r="W28" s="39">
        <f t="shared" si="7"/>
        <v>1</v>
      </c>
      <c r="X28" s="53">
        <v>212.55</v>
      </c>
      <c r="Y28" s="11">
        <v>215.28</v>
      </c>
      <c r="Z28" s="21">
        <f t="shared" si="8"/>
        <v>-1.2681159420289807E-2</v>
      </c>
      <c r="AA28" s="37" t="s">
        <v>21</v>
      </c>
      <c r="AB28" s="59">
        <v>0</v>
      </c>
      <c r="AC28" s="38">
        <f t="shared" si="38"/>
        <v>212.55</v>
      </c>
      <c r="AD28" s="39">
        <f t="shared" si="10"/>
        <v>21</v>
      </c>
      <c r="AE28" s="65">
        <v>4.57</v>
      </c>
      <c r="AF28" s="11">
        <v>4.2300000000000004</v>
      </c>
      <c r="AG28" s="21">
        <f t="shared" si="11"/>
        <v>8.0378250591016512E-2</v>
      </c>
      <c r="AH28" s="38">
        <v>0</v>
      </c>
      <c r="AI28" s="38">
        <f t="shared" si="39"/>
        <v>4.57</v>
      </c>
      <c r="AJ28" s="38">
        <f t="shared" si="40"/>
        <v>-4.57</v>
      </c>
      <c r="AK28" s="39">
        <f t="shared" si="14"/>
        <v>1</v>
      </c>
      <c r="AL28" s="65">
        <v>6.52</v>
      </c>
      <c r="AM28" s="11">
        <v>6.52</v>
      </c>
      <c r="AN28" s="21">
        <f t="shared" si="15"/>
        <v>0</v>
      </c>
      <c r="AO28" s="38">
        <v>0</v>
      </c>
      <c r="AP28" s="38">
        <f t="shared" si="16"/>
        <v>6.52</v>
      </c>
      <c r="AQ28" s="38">
        <f t="shared" si="17"/>
        <v>-6.52</v>
      </c>
      <c r="AR28" s="39">
        <f t="shared" si="18"/>
        <v>1</v>
      </c>
      <c r="AS28" s="62">
        <v>1.46</v>
      </c>
      <c r="AT28" s="11">
        <v>1.35</v>
      </c>
      <c r="AU28" s="21">
        <f t="shared" si="19"/>
        <v>8.1481481481481391E-2</v>
      </c>
      <c r="AV28" s="38">
        <v>0</v>
      </c>
      <c r="AW28" s="38">
        <f t="shared" si="20"/>
        <v>1.46</v>
      </c>
      <c r="AX28" s="38">
        <f t="shared" si="21"/>
        <v>-1.46</v>
      </c>
      <c r="AY28" s="46">
        <f t="shared" si="22"/>
        <v>1</v>
      </c>
      <c r="AZ28" s="68">
        <v>33.909999999999997</v>
      </c>
      <c r="BA28" s="11">
        <v>30.45</v>
      </c>
      <c r="BB28" s="21">
        <f t="shared" si="23"/>
        <v>0.1136288998357963</v>
      </c>
      <c r="BC28" s="38">
        <v>0</v>
      </c>
      <c r="BD28" s="38">
        <f t="shared" si="41"/>
        <v>33.909999999999997</v>
      </c>
      <c r="BE28" s="38">
        <f t="shared" si="42"/>
        <v>-33.909999999999997</v>
      </c>
      <c r="BF28" s="46">
        <f t="shared" si="26"/>
        <v>18</v>
      </c>
      <c r="BG28" s="68">
        <v>16.37</v>
      </c>
      <c r="BH28" s="11">
        <v>15.03</v>
      </c>
      <c r="BI28" s="21">
        <f t="shared" si="27"/>
        <v>8.9155023286759921E-2</v>
      </c>
      <c r="BJ28" s="38">
        <v>0</v>
      </c>
      <c r="BK28" s="38">
        <f t="shared" si="43"/>
        <v>16.37</v>
      </c>
      <c r="BL28" s="38">
        <f t="shared" si="44"/>
        <v>-16.37</v>
      </c>
      <c r="BM28" s="46">
        <f t="shared" si="30"/>
        <v>73</v>
      </c>
      <c r="BN28" s="68">
        <v>8.67</v>
      </c>
      <c r="BO28" s="11">
        <v>7.41</v>
      </c>
      <c r="BP28" s="21">
        <f t="shared" si="31"/>
        <v>0.17004048582995948</v>
      </c>
      <c r="BQ28" s="8">
        <v>0</v>
      </c>
      <c r="BR28" s="8">
        <f t="shared" si="32"/>
        <v>8.67</v>
      </c>
      <c r="BS28" s="8">
        <f t="shared" si="33"/>
        <v>-8.67</v>
      </c>
      <c r="BT28" s="60">
        <f t="shared" si="34"/>
        <v>12</v>
      </c>
    </row>
    <row r="29" spans="1:72" x14ac:dyDescent="0.3">
      <c r="A29" s="1">
        <v>836064</v>
      </c>
      <c r="B29" s="77" t="s">
        <v>51</v>
      </c>
      <c r="C29" s="26" t="s">
        <v>0</v>
      </c>
      <c r="D29" s="72">
        <f t="shared" si="0"/>
        <v>138</v>
      </c>
      <c r="E29" s="57">
        <f t="shared" si="1"/>
        <v>7</v>
      </c>
      <c r="F29" s="90" t="s">
        <v>256</v>
      </c>
      <c r="G29" s="91" t="s">
        <v>21</v>
      </c>
      <c r="H29" s="91" t="s">
        <v>21</v>
      </c>
      <c r="I29" s="92" t="s">
        <v>21</v>
      </c>
      <c r="J29" s="83">
        <v>14</v>
      </c>
      <c r="K29" s="53">
        <v>9.15</v>
      </c>
      <c r="L29" s="11">
        <v>9.4600000000000009</v>
      </c>
      <c r="M29" s="21">
        <f t="shared" si="35"/>
        <v>-3.2769556025370031E-2</v>
      </c>
      <c r="N29" s="37" t="s">
        <v>21</v>
      </c>
      <c r="O29" s="38">
        <v>0</v>
      </c>
      <c r="P29" s="38">
        <f t="shared" si="36"/>
        <v>9.15</v>
      </c>
      <c r="Q29" s="57">
        <f t="shared" si="4"/>
        <v>15</v>
      </c>
      <c r="R29" s="53">
        <v>11.79</v>
      </c>
      <c r="S29" s="11">
        <v>11.1</v>
      </c>
      <c r="T29" s="21">
        <f t="shared" si="5"/>
        <v>6.2162162162162117E-2</v>
      </c>
      <c r="U29" s="38">
        <v>-0.7</v>
      </c>
      <c r="V29" s="38">
        <f t="shared" si="37"/>
        <v>11.09</v>
      </c>
      <c r="W29" s="39">
        <f t="shared" si="7"/>
        <v>7</v>
      </c>
      <c r="X29" s="53">
        <v>205.77</v>
      </c>
      <c r="Y29" s="11">
        <v>206.2</v>
      </c>
      <c r="Z29" s="21">
        <f t="shared" si="8"/>
        <v>-2.0853540252181299E-3</v>
      </c>
      <c r="AA29" s="37" t="s">
        <v>21</v>
      </c>
      <c r="AB29" s="59">
        <v>0</v>
      </c>
      <c r="AC29" s="38">
        <f t="shared" si="38"/>
        <v>205.77</v>
      </c>
      <c r="AD29" s="39">
        <f t="shared" si="10"/>
        <v>10</v>
      </c>
      <c r="AE29" s="65">
        <v>4.21</v>
      </c>
      <c r="AF29" s="11">
        <v>3.99</v>
      </c>
      <c r="AG29" s="21">
        <f t="shared" si="11"/>
        <v>5.5137844611528757E-2</v>
      </c>
      <c r="AH29" s="38">
        <v>0</v>
      </c>
      <c r="AI29" s="38">
        <f t="shared" si="39"/>
        <v>4.21</v>
      </c>
      <c r="AJ29" s="38">
        <f t="shared" si="40"/>
        <v>-4.21</v>
      </c>
      <c r="AK29" s="39">
        <f t="shared" si="14"/>
        <v>11</v>
      </c>
      <c r="AL29" s="65">
        <v>5.85</v>
      </c>
      <c r="AM29" s="11">
        <v>5.85</v>
      </c>
      <c r="AN29" s="21">
        <f t="shared" si="15"/>
        <v>0</v>
      </c>
      <c r="AO29" s="38">
        <v>0</v>
      </c>
      <c r="AP29" s="38">
        <f t="shared" si="16"/>
        <v>5.85</v>
      </c>
      <c r="AQ29" s="38">
        <f t="shared" si="17"/>
        <v>-5.85</v>
      </c>
      <c r="AR29" s="39">
        <f t="shared" si="18"/>
        <v>30</v>
      </c>
      <c r="AS29" s="62">
        <v>1.25</v>
      </c>
      <c r="AT29" s="11">
        <v>1.25</v>
      </c>
      <c r="AU29" s="21">
        <f t="shared" si="19"/>
        <v>0</v>
      </c>
      <c r="AV29" s="38">
        <v>0</v>
      </c>
      <c r="AW29" s="38">
        <f t="shared" si="20"/>
        <v>1.25</v>
      </c>
      <c r="AX29" s="38">
        <f t="shared" si="21"/>
        <v>-1.25</v>
      </c>
      <c r="AY29" s="46">
        <f t="shared" si="22"/>
        <v>25</v>
      </c>
      <c r="AZ29" s="68">
        <v>31.6</v>
      </c>
      <c r="BA29" s="11">
        <v>29.06</v>
      </c>
      <c r="BB29" s="21">
        <f t="shared" si="23"/>
        <v>8.7405368203716541E-2</v>
      </c>
      <c r="BC29" s="38">
        <v>0</v>
      </c>
      <c r="BD29" s="38">
        <f t="shared" si="41"/>
        <v>31.6</v>
      </c>
      <c r="BE29" s="38">
        <f t="shared" si="42"/>
        <v>-31.6</v>
      </c>
      <c r="BF29" s="46">
        <f t="shared" si="26"/>
        <v>34</v>
      </c>
      <c r="BG29" s="68">
        <v>26.04</v>
      </c>
      <c r="BH29" s="11">
        <v>21.73</v>
      </c>
      <c r="BI29" s="21">
        <f t="shared" si="27"/>
        <v>0.19834330418775881</v>
      </c>
      <c r="BJ29" s="38">
        <v>0</v>
      </c>
      <c r="BK29" s="38">
        <f t="shared" si="43"/>
        <v>26.04</v>
      </c>
      <c r="BL29" s="38">
        <f t="shared" si="44"/>
        <v>-26.04</v>
      </c>
      <c r="BM29" s="46">
        <f t="shared" si="30"/>
        <v>3</v>
      </c>
      <c r="BN29" s="68">
        <v>9.89</v>
      </c>
      <c r="BO29" s="11">
        <v>8.25</v>
      </c>
      <c r="BP29" s="21">
        <f t="shared" si="31"/>
        <v>0.19878787878787885</v>
      </c>
      <c r="BQ29" s="8">
        <v>0</v>
      </c>
      <c r="BR29" s="8">
        <f t="shared" si="32"/>
        <v>9.89</v>
      </c>
      <c r="BS29" s="8">
        <f t="shared" si="33"/>
        <v>-9.89</v>
      </c>
      <c r="BT29" s="60">
        <f t="shared" si="34"/>
        <v>3</v>
      </c>
    </row>
    <row r="30" spans="1:72" x14ac:dyDescent="0.3">
      <c r="A30" s="1">
        <v>848211</v>
      </c>
      <c r="B30" s="77" t="s">
        <v>56</v>
      </c>
      <c r="C30" s="26" t="s">
        <v>0</v>
      </c>
      <c r="D30" s="72">
        <f t="shared" si="0"/>
        <v>187</v>
      </c>
      <c r="E30" s="57">
        <f t="shared" si="1"/>
        <v>11</v>
      </c>
      <c r="F30" s="90" t="s">
        <v>256</v>
      </c>
      <c r="G30" s="91" t="s">
        <v>21</v>
      </c>
      <c r="H30" s="91" t="s">
        <v>21</v>
      </c>
      <c r="I30" s="92" t="s">
        <v>21</v>
      </c>
      <c r="J30" s="89">
        <v>18</v>
      </c>
      <c r="K30" s="53">
        <v>9.3699999999999992</v>
      </c>
      <c r="L30" s="11">
        <v>9.74</v>
      </c>
      <c r="M30" s="21">
        <f t="shared" si="35"/>
        <v>-3.7987679671458004E-2</v>
      </c>
      <c r="N30" s="37" t="s">
        <v>21</v>
      </c>
      <c r="O30" s="38">
        <v>0</v>
      </c>
      <c r="P30" s="38">
        <f t="shared" si="36"/>
        <v>9.3699999999999992</v>
      </c>
      <c r="Q30" s="57">
        <f t="shared" si="4"/>
        <v>27</v>
      </c>
      <c r="R30" s="53">
        <v>11.96</v>
      </c>
      <c r="S30" s="11">
        <v>11.83</v>
      </c>
      <c r="T30" s="21">
        <f t="shared" si="5"/>
        <v>1.0989010989011056E-2</v>
      </c>
      <c r="U30" s="38">
        <v>-0.7</v>
      </c>
      <c r="V30" s="38">
        <f t="shared" si="37"/>
        <v>11.260000000000002</v>
      </c>
      <c r="W30" s="39">
        <f t="shared" si="7"/>
        <v>10</v>
      </c>
      <c r="X30" s="53">
        <v>209.32</v>
      </c>
      <c r="Y30" s="11">
        <v>216.55</v>
      </c>
      <c r="Z30" s="21">
        <f t="shared" si="8"/>
        <v>-3.3387208496883022E-2</v>
      </c>
      <c r="AA30" s="37" t="s">
        <v>21</v>
      </c>
      <c r="AB30" s="59">
        <v>0</v>
      </c>
      <c r="AC30" s="38">
        <f t="shared" si="38"/>
        <v>209.32</v>
      </c>
      <c r="AD30" s="39">
        <f t="shared" si="10"/>
        <v>17</v>
      </c>
      <c r="AE30" s="65">
        <v>4.1399999999999997</v>
      </c>
      <c r="AF30" s="11">
        <v>3.84</v>
      </c>
      <c r="AG30" s="21">
        <f t="shared" si="11"/>
        <v>7.8124999999999958E-2</v>
      </c>
      <c r="AH30" s="38">
        <v>0</v>
      </c>
      <c r="AI30" s="38">
        <f t="shared" si="39"/>
        <v>4.1399999999999997</v>
      </c>
      <c r="AJ30" s="38">
        <f t="shared" si="40"/>
        <v>-4.1399999999999997</v>
      </c>
      <c r="AK30" s="39">
        <f t="shared" si="14"/>
        <v>16</v>
      </c>
      <c r="AL30" s="65">
        <v>5.8</v>
      </c>
      <c r="AM30" s="11">
        <v>5.8</v>
      </c>
      <c r="AN30" s="21">
        <f t="shared" si="15"/>
        <v>0</v>
      </c>
      <c r="AO30" s="38">
        <v>0</v>
      </c>
      <c r="AP30" s="38">
        <f t="shared" si="16"/>
        <v>5.8</v>
      </c>
      <c r="AQ30" s="38">
        <f t="shared" si="17"/>
        <v>-5.8</v>
      </c>
      <c r="AR30" s="39">
        <f t="shared" si="18"/>
        <v>32</v>
      </c>
      <c r="AS30" s="62">
        <v>1.3</v>
      </c>
      <c r="AT30" s="11">
        <v>1.2</v>
      </c>
      <c r="AU30" s="21">
        <f t="shared" si="19"/>
        <v>8.3333333333333412E-2</v>
      </c>
      <c r="AV30" s="38">
        <v>0</v>
      </c>
      <c r="AW30" s="38">
        <f t="shared" si="20"/>
        <v>1.3</v>
      </c>
      <c r="AX30" s="38">
        <f t="shared" si="21"/>
        <v>-1.3</v>
      </c>
      <c r="AY30" s="46">
        <f t="shared" si="22"/>
        <v>10</v>
      </c>
      <c r="AZ30" s="68">
        <v>39.65</v>
      </c>
      <c r="BA30" s="11">
        <v>32.950000000000003</v>
      </c>
      <c r="BB30" s="21">
        <f t="shared" si="23"/>
        <v>0.20333839150227603</v>
      </c>
      <c r="BC30" s="38">
        <v>0</v>
      </c>
      <c r="BD30" s="38">
        <f t="shared" si="41"/>
        <v>39.65</v>
      </c>
      <c r="BE30" s="38">
        <f t="shared" si="42"/>
        <v>-39.65</v>
      </c>
      <c r="BF30" s="46">
        <f t="shared" si="26"/>
        <v>7</v>
      </c>
      <c r="BG30" s="68">
        <v>17.440000000000001</v>
      </c>
      <c r="BH30" s="11">
        <v>16.100000000000001</v>
      </c>
      <c r="BI30" s="21">
        <f t="shared" si="27"/>
        <v>8.3229813664596253E-2</v>
      </c>
      <c r="BJ30" s="38">
        <v>0</v>
      </c>
      <c r="BK30" s="38">
        <f t="shared" si="43"/>
        <v>17.440000000000001</v>
      </c>
      <c r="BL30" s="38">
        <f t="shared" si="44"/>
        <v>-17.440000000000001</v>
      </c>
      <c r="BM30" s="46">
        <f t="shared" si="30"/>
        <v>45</v>
      </c>
      <c r="BN30" s="68">
        <v>8.1199999999999992</v>
      </c>
      <c r="BO30" s="11">
        <v>6.67</v>
      </c>
      <c r="BP30" s="21">
        <f t="shared" si="31"/>
        <v>0.21739130434782597</v>
      </c>
      <c r="BQ30" s="8">
        <v>0</v>
      </c>
      <c r="BR30" s="8">
        <f t="shared" si="32"/>
        <v>8.1199999999999992</v>
      </c>
      <c r="BS30" s="8">
        <f t="shared" si="33"/>
        <v>-8.1199999999999992</v>
      </c>
      <c r="BT30" s="60">
        <f t="shared" si="34"/>
        <v>23</v>
      </c>
    </row>
    <row r="31" spans="1:72" x14ac:dyDescent="0.3">
      <c r="A31" s="1">
        <v>841057</v>
      </c>
      <c r="B31" s="77" t="s">
        <v>46</v>
      </c>
      <c r="C31" s="26" t="s">
        <v>0</v>
      </c>
      <c r="D31" s="72">
        <f t="shared" si="0"/>
        <v>201</v>
      </c>
      <c r="E31" s="57">
        <f t="shared" si="1"/>
        <v>13</v>
      </c>
      <c r="F31" s="90" t="s">
        <v>256</v>
      </c>
      <c r="G31" s="91" t="s">
        <v>21</v>
      </c>
      <c r="H31" s="91" t="s">
        <v>21</v>
      </c>
      <c r="I31" s="92" t="s">
        <v>21</v>
      </c>
      <c r="J31" s="83">
        <v>11</v>
      </c>
      <c r="K31" s="53">
        <v>9.48</v>
      </c>
      <c r="L31" s="11">
        <v>9.5399999999999991</v>
      </c>
      <c r="M31" s="21">
        <f t="shared" si="35"/>
        <v>-6.2893081761004957E-3</v>
      </c>
      <c r="N31" s="37" t="s">
        <v>21</v>
      </c>
      <c r="O31" s="38">
        <v>0</v>
      </c>
      <c r="P31" s="38">
        <f t="shared" si="36"/>
        <v>9.48</v>
      </c>
      <c r="Q31" s="57">
        <f t="shared" si="4"/>
        <v>35</v>
      </c>
      <c r="R31" s="53">
        <v>12.61</v>
      </c>
      <c r="S31" s="11">
        <v>11.13</v>
      </c>
      <c r="T31" s="21">
        <f t="shared" si="5"/>
        <v>0.13297394429469889</v>
      </c>
      <c r="U31" s="38">
        <v>-0.7</v>
      </c>
      <c r="V31" s="38">
        <f t="shared" si="37"/>
        <v>11.91</v>
      </c>
      <c r="W31" s="39">
        <f t="shared" si="7"/>
        <v>39</v>
      </c>
      <c r="X31" s="53">
        <v>215.09</v>
      </c>
      <c r="Y31" s="11">
        <v>215.09</v>
      </c>
      <c r="Z31" s="21">
        <f t="shared" si="8"/>
        <v>0</v>
      </c>
      <c r="AA31" s="37" t="s">
        <v>21</v>
      </c>
      <c r="AB31" s="59">
        <v>0</v>
      </c>
      <c r="AC31" s="38">
        <f t="shared" si="38"/>
        <v>215.09</v>
      </c>
      <c r="AD31" s="39">
        <f t="shared" si="10"/>
        <v>24</v>
      </c>
      <c r="AE31" s="65">
        <v>4.03</v>
      </c>
      <c r="AF31" s="11">
        <v>3.9</v>
      </c>
      <c r="AG31" s="21">
        <f t="shared" si="11"/>
        <v>3.3333333333333423E-2</v>
      </c>
      <c r="AH31" s="38">
        <v>0</v>
      </c>
      <c r="AI31" s="38">
        <f t="shared" si="39"/>
        <v>4.03</v>
      </c>
      <c r="AJ31" s="38">
        <f t="shared" si="40"/>
        <v>-4.03</v>
      </c>
      <c r="AK31" s="39">
        <f t="shared" si="14"/>
        <v>20</v>
      </c>
      <c r="AL31" s="65">
        <v>5.76</v>
      </c>
      <c r="AM31" s="11">
        <v>5.76</v>
      </c>
      <c r="AN31" s="21">
        <f t="shared" si="15"/>
        <v>0</v>
      </c>
      <c r="AO31" s="38">
        <v>0</v>
      </c>
      <c r="AP31" s="38">
        <f t="shared" si="16"/>
        <v>5.76</v>
      </c>
      <c r="AQ31" s="38">
        <f t="shared" si="17"/>
        <v>-5.76</v>
      </c>
      <c r="AR31" s="39">
        <f t="shared" si="18"/>
        <v>35</v>
      </c>
      <c r="AS31" s="62">
        <v>1.25</v>
      </c>
      <c r="AT31" s="11">
        <v>1.2</v>
      </c>
      <c r="AU31" s="21">
        <f t="shared" si="19"/>
        <v>4.1666666666666706E-2</v>
      </c>
      <c r="AV31" s="38">
        <v>0</v>
      </c>
      <c r="AW31" s="38">
        <f t="shared" si="20"/>
        <v>1.25</v>
      </c>
      <c r="AX31" s="38">
        <f t="shared" si="21"/>
        <v>-1.25</v>
      </c>
      <c r="AY31" s="46">
        <f t="shared" si="22"/>
        <v>25</v>
      </c>
      <c r="AZ31" s="68">
        <v>45.14</v>
      </c>
      <c r="BA31" s="11">
        <v>37.130000000000003</v>
      </c>
      <c r="BB31" s="21">
        <f t="shared" si="23"/>
        <v>0.21572852141125767</v>
      </c>
      <c r="BC31" s="38">
        <v>0</v>
      </c>
      <c r="BD31" s="38">
        <f t="shared" si="41"/>
        <v>45.14</v>
      </c>
      <c r="BE31" s="38">
        <f t="shared" si="42"/>
        <v>-45.14</v>
      </c>
      <c r="BF31" s="46">
        <f t="shared" si="26"/>
        <v>1</v>
      </c>
      <c r="BG31" s="68">
        <v>25.53</v>
      </c>
      <c r="BH31" s="11">
        <v>22.6</v>
      </c>
      <c r="BI31" s="21">
        <f t="shared" si="27"/>
        <v>0.12964601769911502</v>
      </c>
      <c r="BJ31" s="38">
        <v>0</v>
      </c>
      <c r="BK31" s="38">
        <f t="shared" si="43"/>
        <v>25.53</v>
      </c>
      <c r="BL31" s="38">
        <f t="shared" si="44"/>
        <v>-25.53</v>
      </c>
      <c r="BM31" s="46">
        <f t="shared" si="30"/>
        <v>6</v>
      </c>
      <c r="BN31" s="68">
        <v>8.51</v>
      </c>
      <c r="BO31" s="11">
        <v>7.96</v>
      </c>
      <c r="BP31" s="21">
        <f t="shared" si="31"/>
        <v>6.9095477386934653E-2</v>
      </c>
      <c r="BQ31" s="8">
        <v>0</v>
      </c>
      <c r="BR31" s="8">
        <f t="shared" si="32"/>
        <v>8.51</v>
      </c>
      <c r="BS31" s="8">
        <f t="shared" si="33"/>
        <v>-8.51</v>
      </c>
      <c r="BT31" s="60">
        <f t="shared" si="34"/>
        <v>16</v>
      </c>
    </row>
    <row r="32" spans="1:72" x14ac:dyDescent="0.3">
      <c r="A32" s="1">
        <v>869183</v>
      </c>
      <c r="B32" s="77" t="s">
        <v>45</v>
      </c>
      <c r="C32" s="26" t="s">
        <v>0</v>
      </c>
      <c r="D32" s="72">
        <f t="shared" si="0"/>
        <v>387</v>
      </c>
      <c r="E32" s="57">
        <f t="shared" si="1"/>
        <v>28</v>
      </c>
      <c r="F32" s="90" t="s">
        <v>256</v>
      </c>
      <c r="G32" s="91" t="s">
        <v>21</v>
      </c>
      <c r="H32" s="91" t="s">
        <v>21</v>
      </c>
      <c r="I32" s="92" t="s">
        <v>21</v>
      </c>
      <c r="J32" s="89">
        <v>18</v>
      </c>
      <c r="K32" s="53">
        <v>9.84</v>
      </c>
      <c r="L32" s="11">
        <v>10.15</v>
      </c>
      <c r="M32" s="21">
        <f t="shared" si="35"/>
        <v>-3.0541871921182313E-2</v>
      </c>
      <c r="N32" s="37" t="s">
        <v>21</v>
      </c>
      <c r="O32" s="38">
        <v>0</v>
      </c>
      <c r="P32" s="38">
        <f t="shared" si="36"/>
        <v>9.84</v>
      </c>
      <c r="Q32" s="57">
        <f t="shared" si="4"/>
        <v>65</v>
      </c>
      <c r="R32" s="53">
        <v>12.63</v>
      </c>
      <c r="S32" s="11">
        <v>12.07</v>
      </c>
      <c r="T32" s="21">
        <f t="shared" si="5"/>
        <v>4.6396023198011636E-2</v>
      </c>
      <c r="U32" s="38">
        <v>-0.7</v>
      </c>
      <c r="V32" s="38">
        <f t="shared" si="37"/>
        <v>11.930000000000001</v>
      </c>
      <c r="W32" s="39">
        <f t="shared" si="7"/>
        <v>41</v>
      </c>
      <c r="X32" s="53">
        <v>224.22</v>
      </c>
      <c r="Y32" s="11">
        <v>235.37</v>
      </c>
      <c r="Z32" s="21">
        <f t="shared" si="8"/>
        <v>-4.7372222458257236E-2</v>
      </c>
      <c r="AA32" s="37" t="s">
        <v>21</v>
      </c>
      <c r="AB32" s="59">
        <v>0</v>
      </c>
      <c r="AC32" s="38">
        <f t="shared" si="38"/>
        <v>224.22</v>
      </c>
      <c r="AD32" s="39">
        <f t="shared" si="10"/>
        <v>52</v>
      </c>
      <c r="AE32" s="65">
        <v>4.07</v>
      </c>
      <c r="AF32" s="11">
        <v>3.51</v>
      </c>
      <c r="AG32" s="21">
        <f t="shared" si="11"/>
        <v>0.15954415954415971</v>
      </c>
      <c r="AH32" s="38">
        <v>0</v>
      </c>
      <c r="AI32" s="38">
        <f t="shared" si="39"/>
        <v>4.07</v>
      </c>
      <c r="AJ32" s="38">
        <f t="shared" si="40"/>
        <v>-4.07</v>
      </c>
      <c r="AK32" s="39">
        <f t="shared" si="14"/>
        <v>19</v>
      </c>
      <c r="AL32" s="65">
        <v>5.03</v>
      </c>
      <c r="AM32" s="11">
        <v>4.78</v>
      </c>
      <c r="AN32" s="21">
        <f t="shared" si="15"/>
        <v>5.2301255230125521E-2</v>
      </c>
      <c r="AO32" s="38">
        <v>0</v>
      </c>
      <c r="AP32" s="38">
        <f t="shared" si="16"/>
        <v>5.03</v>
      </c>
      <c r="AQ32" s="38">
        <f t="shared" si="17"/>
        <v>-5.03</v>
      </c>
      <c r="AR32" s="39">
        <f t="shared" si="18"/>
        <v>120</v>
      </c>
      <c r="AS32" s="62">
        <v>1.3</v>
      </c>
      <c r="AT32" s="11">
        <v>1.3</v>
      </c>
      <c r="AU32" s="21">
        <f t="shared" si="19"/>
        <v>0</v>
      </c>
      <c r="AV32" s="38">
        <v>0</v>
      </c>
      <c r="AW32" s="38">
        <f t="shared" si="20"/>
        <v>1.3</v>
      </c>
      <c r="AX32" s="38">
        <f t="shared" si="21"/>
        <v>-1.3</v>
      </c>
      <c r="AY32" s="46">
        <f t="shared" si="22"/>
        <v>10</v>
      </c>
      <c r="AZ32" s="68">
        <v>34.200000000000003</v>
      </c>
      <c r="BA32" s="11">
        <v>29.84</v>
      </c>
      <c r="BB32" s="21">
        <f t="shared" si="23"/>
        <v>0.14611260053619313</v>
      </c>
      <c r="BC32" s="38">
        <v>0</v>
      </c>
      <c r="BD32" s="38">
        <f t="shared" si="41"/>
        <v>34.200000000000003</v>
      </c>
      <c r="BE32" s="38">
        <f t="shared" si="42"/>
        <v>-34.200000000000003</v>
      </c>
      <c r="BF32" s="46">
        <f t="shared" si="26"/>
        <v>16</v>
      </c>
      <c r="BG32" s="68">
        <v>18.62</v>
      </c>
      <c r="BH32" s="11">
        <v>18.13</v>
      </c>
      <c r="BI32" s="21">
        <f t="shared" si="27"/>
        <v>2.702702702702714E-2</v>
      </c>
      <c r="BJ32" s="38">
        <v>0</v>
      </c>
      <c r="BK32" s="38">
        <f t="shared" si="43"/>
        <v>18.62</v>
      </c>
      <c r="BL32" s="38">
        <f t="shared" si="44"/>
        <v>-18.62</v>
      </c>
      <c r="BM32" s="46">
        <f t="shared" si="30"/>
        <v>27</v>
      </c>
      <c r="BN32" s="68">
        <v>7.73</v>
      </c>
      <c r="BO32" s="11">
        <v>6.35</v>
      </c>
      <c r="BP32" s="21">
        <f t="shared" si="31"/>
        <v>0.21732283464566943</v>
      </c>
      <c r="BQ32" s="8">
        <v>0</v>
      </c>
      <c r="BR32" s="8">
        <f t="shared" si="32"/>
        <v>7.73</v>
      </c>
      <c r="BS32" s="8">
        <f t="shared" si="33"/>
        <v>-7.73</v>
      </c>
      <c r="BT32" s="60">
        <f t="shared" si="34"/>
        <v>37</v>
      </c>
    </row>
    <row r="33" spans="1:72" x14ac:dyDescent="0.3">
      <c r="A33" s="1">
        <v>899482</v>
      </c>
      <c r="B33" s="77" t="s">
        <v>63</v>
      </c>
      <c r="C33" s="26" t="s">
        <v>0</v>
      </c>
      <c r="D33" s="72">
        <f t="shared" si="0"/>
        <v>540</v>
      </c>
      <c r="E33" s="57">
        <f t="shared" si="1"/>
        <v>43</v>
      </c>
      <c r="F33" s="90" t="s">
        <v>256</v>
      </c>
      <c r="G33" s="91" t="s">
        <v>21</v>
      </c>
      <c r="H33" s="91" t="s">
        <v>21</v>
      </c>
      <c r="I33" s="92" t="s">
        <v>21</v>
      </c>
      <c r="J33" s="83">
        <v>14</v>
      </c>
      <c r="K33" s="53">
        <v>9.7799999999999994</v>
      </c>
      <c r="L33" s="11">
        <v>10.199999999999999</v>
      </c>
      <c r="M33" s="21">
        <f t="shared" si="35"/>
        <v>-4.1176470588235287E-2</v>
      </c>
      <c r="N33" s="37" t="s">
        <v>21</v>
      </c>
      <c r="O33" s="38">
        <v>0</v>
      </c>
      <c r="P33" s="38">
        <f t="shared" si="36"/>
        <v>9.7799999999999994</v>
      </c>
      <c r="Q33" s="57">
        <f t="shared" si="4"/>
        <v>55</v>
      </c>
      <c r="R33" s="53">
        <v>12.95</v>
      </c>
      <c r="S33" s="11">
        <v>12.89</v>
      </c>
      <c r="T33" s="21">
        <f t="shared" si="5"/>
        <v>4.6547711404188296E-3</v>
      </c>
      <c r="U33" s="38">
        <v>-0.7</v>
      </c>
      <c r="V33" s="38">
        <f t="shared" si="37"/>
        <v>12.25</v>
      </c>
      <c r="W33" s="39">
        <f t="shared" si="7"/>
        <v>57</v>
      </c>
      <c r="X33" s="53">
        <v>264.76</v>
      </c>
      <c r="Y33" s="11">
        <v>264.76</v>
      </c>
      <c r="Z33" s="21">
        <f t="shared" si="8"/>
        <v>0</v>
      </c>
      <c r="AA33" s="37" t="s">
        <v>21</v>
      </c>
      <c r="AB33" s="59">
        <v>0</v>
      </c>
      <c r="AC33" s="38">
        <f t="shared" si="38"/>
        <v>264.76</v>
      </c>
      <c r="AD33" s="39">
        <f t="shared" si="10"/>
        <v>177</v>
      </c>
      <c r="AE33" s="65">
        <v>3.86</v>
      </c>
      <c r="AF33" s="11">
        <v>3.5</v>
      </c>
      <c r="AG33" s="21">
        <f t="shared" si="11"/>
        <v>0.10285714285714283</v>
      </c>
      <c r="AH33" s="38">
        <v>0</v>
      </c>
      <c r="AI33" s="38">
        <f t="shared" si="39"/>
        <v>3.86</v>
      </c>
      <c r="AJ33" s="38">
        <f t="shared" si="40"/>
        <v>-3.86</v>
      </c>
      <c r="AK33" s="39">
        <f t="shared" si="14"/>
        <v>33</v>
      </c>
      <c r="AL33" s="65">
        <v>5.29</v>
      </c>
      <c r="AM33" s="11">
        <v>5.03</v>
      </c>
      <c r="AN33" s="21">
        <f t="shared" si="15"/>
        <v>5.1689860834990012E-2</v>
      </c>
      <c r="AO33" s="38">
        <v>0</v>
      </c>
      <c r="AP33" s="38">
        <f t="shared" si="16"/>
        <v>5.29</v>
      </c>
      <c r="AQ33" s="38">
        <f t="shared" si="17"/>
        <v>-5.29</v>
      </c>
      <c r="AR33" s="39">
        <f t="shared" si="18"/>
        <v>81</v>
      </c>
      <c r="AS33" s="62">
        <v>1.3</v>
      </c>
      <c r="AT33" s="11">
        <v>1.1000000000000001</v>
      </c>
      <c r="AU33" s="21">
        <f t="shared" si="19"/>
        <v>0.18181818181818177</v>
      </c>
      <c r="AV33" s="38">
        <v>0</v>
      </c>
      <c r="AW33" s="38">
        <f t="shared" si="20"/>
        <v>1.3</v>
      </c>
      <c r="AX33" s="38">
        <f t="shared" si="21"/>
        <v>-1.3</v>
      </c>
      <c r="AY33" s="46">
        <f t="shared" si="22"/>
        <v>10</v>
      </c>
      <c r="AZ33" s="68">
        <v>27.26</v>
      </c>
      <c r="BA33" s="11">
        <v>24.08</v>
      </c>
      <c r="BB33" s="21">
        <f t="shared" si="23"/>
        <v>0.13205980066445197</v>
      </c>
      <c r="BC33" s="38">
        <v>0</v>
      </c>
      <c r="BD33" s="38">
        <f t="shared" si="41"/>
        <v>27.26</v>
      </c>
      <c r="BE33" s="38">
        <f t="shared" si="42"/>
        <v>-27.26</v>
      </c>
      <c r="BF33" s="46">
        <f t="shared" si="26"/>
        <v>68</v>
      </c>
      <c r="BG33" s="68">
        <v>20.99</v>
      </c>
      <c r="BH33" s="11">
        <v>17</v>
      </c>
      <c r="BI33" s="21">
        <f t="shared" si="27"/>
        <v>0.2347058823529411</v>
      </c>
      <c r="BJ33" s="38">
        <v>0</v>
      </c>
      <c r="BK33" s="38">
        <f t="shared" si="43"/>
        <v>20.99</v>
      </c>
      <c r="BL33" s="38">
        <f t="shared" si="44"/>
        <v>-20.99</v>
      </c>
      <c r="BM33" s="46">
        <f t="shared" si="30"/>
        <v>15</v>
      </c>
      <c r="BN33" s="68">
        <v>7.54</v>
      </c>
      <c r="BO33" s="11">
        <v>6</v>
      </c>
      <c r="BP33" s="21">
        <f t="shared" si="31"/>
        <v>0.25666666666666665</v>
      </c>
      <c r="BQ33" s="8">
        <v>0</v>
      </c>
      <c r="BR33" s="8">
        <f t="shared" si="32"/>
        <v>7.54</v>
      </c>
      <c r="BS33" s="8">
        <f t="shared" si="33"/>
        <v>-7.54</v>
      </c>
      <c r="BT33" s="60">
        <f t="shared" si="34"/>
        <v>44</v>
      </c>
    </row>
    <row r="34" spans="1:72" x14ac:dyDescent="0.3">
      <c r="A34" s="1">
        <v>868485</v>
      </c>
      <c r="B34" s="77" t="s">
        <v>58</v>
      </c>
      <c r="C34" s="26" t="s">
        <v>0</v>
      </c>
      <c r="D34" s="72">
        <f t="shared" si="0"/>
        <v>826</v>
      </c>
      <c r="E34" s="57">
        <f t="shared" si="1"/>
        <v>79</v>
      </c>
      <c r="F34" s="90" t="s">
        <v>256</v>
      </c>
      <c r="G34" s="91" t="s">
        <v>21</v>
      </c>
      <c r="H34" s="91" t="s">
        <v>21</v>
      </c>
      <c r="I34" s="92" t="s">
        <v>21</v>
      </c>
      <c r="J34" s="83">
        <v>13</v>
      </c>
      <c r="K34" s="53">
        <v>10.220000000000001</v>
      </c>
      <c r="L34" s="11">
        <v>10.64</v>
      </c>
      <c r="M34" s="21">
        <f t="shared" si="35"/>
        <v>-3.9473684210526307E-2</v>
      </c>
      <c r="N34" s="37" t="s">
        <v>21</v>
      </c>
      <c r="O34" s="38">
        <v>0</v>
      </c>
      <c r="P34" s="38">
        <f t="shared" si="36"/>
        <v>10.220000000000001</v>
      </c>
      <c r="Q34" s="57">
        <f t="shared" si="4"/>
        <v>107</v>
      </c>
      <c r="R34" s="53">
        <v>13.65</v>
      </c>
      <c r="S34" s="11">
        <v>13.5</v>
      </c>
      <c r="T34" s="21">
        <f t="shared" si="5"/>
        <v>1.1111111111111138E-2</v>
      </c>
      <c r="U34" s="38">
        <v>-0.7</v>
      </c>
      <c r="V34" s="38">
        <f t="shared" si="37"/>
        <v>12.950000000000001</v>
      </c>
      <c r="W34" s="39">
        <f t="shared" si="7"/>
        <v>92</v>
      </c>
      <c r="X34" s="53">
        <v>238.3</v>
      </c>
      <c r="Y34" s="11">
        <v>242.38</v>
      </c>
      <c r="Z34" s="21">
        <f t="shared" si="8"/>
        <v>-1.6833072035646442E-2</v>
      </c>
      <c r="AA34" s="37" t="s">
        <v>21</v>
      </c>
      <c r="AB34" s="59">
        <v>0</v>
      </c>
      <c r="AC34" s="38">
        <f t="shared" si="38"/>
        <v>238.3</v>
      </c>
      <c r="AD34" s="39">
        <f t="shared" si="10"/>
        <v>93</v>
      </c>
      <c r="AE34" s="65">
        <v>3.3</v>
      </c>
      <c r="AF34" s="11">
        <v>3.27</v>
      </c>
      <c r="AG34" s="21">
        <f t="shared" si="11"/>
        <v>9.1743119266054444E-3</v>
      </c>
      <c r="AH34" s="38">
        <v>0</v>
      </c>
      <c r="AI34" s="38">
        <f t="shared" si="39"/>
        <v>3.3</v>
      </c>
      <c r="AJ34" s="38">
        <f t="shared" si="40"/>
        <v>-3.3</v>
      </c>
      <c r="AK34" s="39">
        <f t="shared" si="14"/>
        <v>140</v>
      </c>
      <c r="AL34" s="65">
        <v>5.21</v>
      </c>
      <c r="AM34" s="11">
        <v>5.21</v>
      </c>
      <c r="AN34" s="21">
        <f t="shared" si="15"/>
        <v>0</v>
      </c>
      <c r="AO34" s="38">
        <v>0</v>
      </c>
      <c r="AP34" s="38">
        <f t="shared" si="16"/>
        <v>5.21</v>
      </c>
      <c r="AQ34" s="38">
        <f t="shared" si="17"/>
        <v>-5.21</v>
      </c>
      <c r="AR34" s="39">
        <f t="shared" si="18"/>
        <v>95</v>
      </c>
      <c r="AS34" s="62">
        <v>1.05</v>
      </c>
      <c r="AT34" s="11">
        <v>0.95</v>
      </c>
      <c r="AU34" s="21">
        <f t="shared" si="19"/>
        <v>0.10526315789473695</v>
      </c>
      <c r="AV34" s="38">
        <v>0</v>
      </c>
      <c r="AW34" s="38">
        <f t="shared" si="20"/>
        <v>1.05</v>
      </c>
      <c r="AX34" s="38">
        <f t="shared" si="21"/>
        <v>-1.05</v>
      </c>
      <c r="AY34" s="46">
        <f t="shared" si="22"/>
        <v>147</v>
      </c>
      <c r="AZ34" s="68">
        <v>25.55</v>
      </c>
      <c r="BA34" s="11">
        <v>23.19</v>
      </c>
      <c r="BB34" s="21">
        <f t="shared" si="23"/>
        <v>0.10176800344976279</v>
      </c>
      <c r="BC34" s="38">
        <v>0</v>
      </c>
      <c r="BD34" s="38">
        <f t="shared" si="41"/>
        <v>25.55</v>
      </c>
      <c r="BE34" s="38">
        <f t="shared" si="42"/>
        <v>-25.55</v>
      </c>
      <c r="BF34" s="46">
        <f t="shared" si="26"/>
        <v>89</v>
      </c>
      <c r="BG34" s="68">
        <v>20.2</v>
      </c>
      <c r="BH34" s="11">
        <v>18.010000000000002</v>
      </c>
      <c r="BI34" s="21">
        <f t="shared" si="27"/>
        <v>0.12159911160466394</v>
      </c>
      <c r="BJ34" s="38">
        <v>0</v>
      </c>
      <c r="BK34" s="38">
        <f t="shared" si="43"/>
        <v>20.2</v>
      </c>
      <c r="BL34" s="38">
        <f t="shared" si="44"/>
        <v>-20.2</v>
      </c>
      <c r="BM34" s="46">
        <f t="shared" si="30"/>
        <v>20</v>
      </c>
      <c r="BN34" s="68">
        <v>7.56</v>
      </c>
      <c r="BO34" s="11">
        <v>6.2</v>
      </c>
      <c r="BP34" s="21">
        <f t="shared" si="31"/>
        <v>0.21935483870967731</v>
      </c>
      <c r="BQ34" s="8">
        <v>0</v>
      </c>
      <c r="BR34" s="8">
        <f t="shared" si="32"/>
        <v>7.56</v>
      </c>
      <c r="BS34" s="8">
        <f t="shared" si="33"/>
        <v>-7.56</v>
      </c>
      <c r="BT34" s="60">
        <f t="shared" si="34"/>
        <v>43</v>
      </c>
    </row>
    <row r="35" spans="1:72" x14ac:dyDescent="0.3">
      <c r="A35" s="1">
        <v>889321</v>
      </c>
      <c r="B35" s="78" t="s">
        <v>54</v>
      </c>
      <c r="C35" s="26" t="s">
        <v>0</v>
      </c>
      <c r="D35" s="72">
        <f t="shared" si="0"/>
        <v>828</v>
      </c>
      <c r="E35" s="57">
        <f t="shared" si="1"/>
        <v>80</v>
      </c>
      <c r="F35" s="7" t="s">
        <v>254</v>
      </c>
      <c r="G35" s="20">
        <f>-M35-Z35+AG35+AN35+AU35+BB35+BI35+BP35</f>
        <v>1.0759208080572091</v>
      </c>
      <c r="H35" s="20">
        <f>G35/8</f>
        <v>0.13449010100715114</v>
      </c>
      <c r="I35" s="19">
        <v>37</v>
      </c>
      <c r="J35" s="83">
        <v>13</v>
      </c>
      <c r="K35" s="53">
        <v>9.6199999999999992</v>
      </c>
      <c r="L35" s="11">
        <v>10.38</v>
      </c>
      <c r="M35" s="21">
        <f t="shared" si="35"/>
        <v>-7.3217726396917288E-2</v>
      </c>
      <c r="N35" s="37" t="s">
        <v>21</v>
      </c>
      <c r="O35" s="38">
        <v>0</v>
      </c>
      <c r="P35" s="38">
        <f t="shared" si="36"/>
        <v>9.6199999999999992</v>
      </c>
      <c r="Q35" s="57">
        <f t="shared" si="4"/>
        <v>42</v>
      </c>
      <c r="R35" s="53">
        <v>12.42</v>
      </c>
      <c r="S35" s="11">
        <v>12.57</v>
      </c>
      <c r="T35" s="21">
        <f t="shared" si="5"/>
        <v>-1.1933174224343703E-2</v>
      </c>
      <c r="U35" s="38">
        <v>-0.7</v>
      </c>
      <c r="V35" s="38">
        <f t="shared" si="37"/>
        <v>11.72</v>
      </c>
      <c r="W35" s="39">
        <f t="shared" si="7"/>
        <v>30</v>
      </c>
      <c r="X35" s="53">
        <v>242.1</v>
      </c>
      <c r="Y35" s="11">
        <v>258.08999999999997</v>
      </c>
      <c r="Z35" s="21">
        <f t="shared" si="8"/>
        <v>-6.1955131930721774E-2</v>
      </c>
      <c r="AA35" s="37" t="s">
        <v>21</v>
      </c>
      <c r="AB35" s="59">
        <v>0</v>
      </c>
      <c r="AC35" s="38">
        <f t="shared" si="38"/>
        <v>242.1</v>
      </c>
      <c r="AD35" s="39">
        <f t="shared" si="10"/>
        <v>108</v>
      </c>
      <c r="AE35" s="65">
        <v>3.67</v>
      </c>
      <c r="AF35" s="11">
        <v>2.92</v>
      </c>
      <c r="AG35" s="21">
        <f t="shared" si="11"/>
        <v>0.25684931506849318</v>
      </c>
      <c r="AH35" s="38">
        <v>0</v>
      </c>
      <c r="AI35" s="38">
        <f t="shared" si="39"/>
        <v>3.67</v>
      </c>
      <c r="AJ35" s="38">
        <f t="shared" si="40"/>
        <v>-3.67</v>
      </c>
      <c r="AK35" s="39">
        <f t="shared" si="14"/>
        <v>58</v>
      </c>
      <c r="AL35" s="65">
        <v>5.0599999999999996</v>
      </c>
      <c r="AM35" s="11">
        <v>4.72</v>
      </c>
      <c r="AN35" s="21">
        <f t="shared" si="15"/>
        <v>7.203389830508472E-2</v>
      </c>
      <c r="AO35" s="38">
        <v>0</v>
      </c>
      <c r="AP35" s="38">
        <f t="shared" si="16"/>
        <v>5.0599999999999996</v>
      </c>
      <c r="AQ35" s="38">
        <f t="shared" si="17"/>
        <v>-5.0599999999999996</v>
      </c>
      <c r="AR35" s="39">
        <f t="shared" si="18"/>
        <v>115</v>
      </c>
      <c r="AS35" s="62">
        <v>1.1000000000000001</v>
      </c>
      <c r="AT35" s="11">
        <v>1.05</v>
      </c>
      <c r="AU35" s="21">
        <f t="shared" si="19"/>
        <v>4.7619047619047658E-2</v>
      </c>
      <c r="AV35" s="38">
        <v>0</v>
      </c>
      <c r="AW35" s="38">
        <f t="shared" si="20"/>
        <v>1.1000000000000001</v>
      </c>
      <c r="AX35" s="38">
        <f t="shared" si="21"/>
        <v>-1.1000000000000001</v>
      </c>
      <c r="AY35" s="46">
        <f t="shared" si="22"/>
        <v>107</v>
      </c>
      <c r="AZ35" s="68">
        <v>24.31</v>
      </c>
      <c r="BA35" s="11">
        <v>19.16</v>
      </c>
      <c r="BB35" s="21">
        <f t="shared" si="23"/>
        <v>0.26878914405010429</v>
      </c>
      <c r="BC35" s="38">
        <v>0</v>
      </c>
      <c r="BD35" s="38">
        <f t="shared" si="41"/>
        <v>24.31</v>
      </c>
      <c r="BE35" s="38">
        <f t="shared" si="42"/>
        <v>-24.31</v>
      </c>
      <c r="BF35" s="46">
        <f t="shared" si="26"/>
        <v>111</v>
      </c>
      <c r="BG35" s="68">
        <v>15.3</v>
      </c>
      <c r="BH35" s="11">
        <v>14.21</v>
      </c>
      <c r="BI35" s="21">
        <f t="shared" si="27"/>
        <v>7.6706544686840239E-2</v>
      </c>
      <c r="BJ35" s="38">
        <v>0</v>
      </c>
      <c r="BK35" s="38">
        <f t="shared" si="43"/>
        <v>15.3</v>
      </c>
      <c r="BL35" s="38">
        <f t="shared" si="44"/>
        <v>-15.3</v>
      </c>
      <c r="BM35" s="46">
        <f t="shared" si="30"/>
        <v>101</v>
      </c>
      <c r="BN35" s="68">
        <v>5.85</v>
      </c>
      <c r="BO35" s="11">
        <v>4.8</v>
      </c>
      <c r="BP35" s="21">
        <f t="shared" si="31"/>
        <v>0.21874999999999997</v>
      </c>
      <c r="BQ35" s="8">
        <v>0</v>
      </c>
      <c r="BR35" s="8">
        <f t="shared" si="32"/>
        <v>5.85</v>
      </c>
      <c r="BS35" s="8">
        <f t="shared" si="33"/>
        <v>-5.85</v>
      </c>
      <c r="BT35" s="60">
        <f t="shared" si="34"/>
        <v>156</v>
      </c>
    </row>
    <row r="36" spans="1:72" x14ac:dyDescent="0.3">
      <c r="A36" s="1">
        <v>887825</v>
      </c>
      <c r="B36" s="77" t="s">
        <v>50</v>
      </c>
      <c r="C36" s="26" t="s">
        <v>0</v>
      </c>
      <c r="D36" s="72">
        <f t="shared" si="0"/>
        <v>833</v>
      </c>
      <c r="E36" s="57">
        <f t="shared" si="1"/>
        <v>81</v>
      </c>
      <c r="F36" s="90" t="s">
        <v>256</v>
      </c>
      <c r="G36" s="91" t="s">
        <v>21</v>
      </c>
      <c r="H36" s="91" t="s">
        <v>21</v>
      </c>
      <c r="I36" s="92" t="s">
        <v>21</v>
      </c>
      <c r="J36" s="83">
        <v>14</v>
      </c>
      <c r="K36" s="53">
        <v>9.59</v>
      </c>
      <c r="L36" s="11">
        <v>10.35</v>
      </c>
      <c r="M36" s="21">
        <f t="shared" si="35"/>
        <v>-7.3429951690821241E-2</v>
      </c>
      <c r="N36" s="37" t="s">
        <v>21</v>
      </c>
      <c r="O36" s="38">
        <v>0</v>
      </c>
      <c r="P36" s="38">
        <f t="shared" si="36"/>
        <v>9.59</v>
      </c>
      <c r="Q36" s="57">
        <f t="shared" si="4"/>
        <v>40</v>
      </c>
      <c r="R36" s="53">
        <v>12.42</v>
      </c>
      <c r="S36" s="11">
        <v>12.21</v>
      </c>
      <c r="T36" s="21">
        <f t="shared" si="5"/>
        <v>1.7199017199017123E-2</v>
      </c>
      <c r="U36" s="38">
        <v>-0.7</v>
      </c>
      <c r="V36" s="38">
        <f t="shared" si="37"/>
        <v>11.72</v>
      </c>
      <c r="W36" s="39">
        <f t="shared" si="7"/>
        <v>30</v>
      </c>
      <c r="X36" s="53">
        <v>232.96</v>
      </c>
      <c r="Y36" s="11">
        <v>233.44</v>
      </c>
      <c r="Z36" s="21">
        <f t="shared" ref="Z36:Z67" si="45">IF(Y36&gt;0,-((X36-Y36)/Y36)*-1,"")</f>
        <v>-2.0562028786839863E-3</v>
      </c>
      <c r="AA36" s="37" t="s">
        <v>21</v>
      </c>
      <c r="AB36" s="59">
        <v>0</v>
      </c>
      <c r="AC36" s="38">
        <f t="shared" si="38"/>
        <v>232.96</v>
      </c>
      <c r="AD36" s="39">
        <f t="shared" si="10"/>
        <v>71</v>
      </c>
      <c r="AE36" s="65">
        <v>3.87</v>
      </c>
      <c r="AF36" s="11">
        <v>3.66</v>
      </c>
      <c r="AG36" s="21">
        <f t="shared" ref="AG36:AG67" si="46">IF(AF36&gt;0,-((AE36-AF36)/AF36)*-1,"")</f>
        <v>5.7377049180327856E-2</v>
      </c>
      <c r="AH36" s="38">
        <v>0</v>
      </c>
      <c r="AI36" s="38">
        <f t="shared" si="39"/>
        <v>3.87</v>
      </c>
      <c r="AJ36" s="38">
        <f t="shared" si="40"/>
        <v>-3.87</v>
      </c>
      <c r="AK36" s="39">
        <f t="shared" si="14"/>
        <v>32</v>
      </c>
      <c r="AL36" s="65">
        <v>5.0999999999999996</v>
      </c>
      <c r="AM36" s="11">
        <v>5.0999999999999996</v>
      </c>
      <c r="AN36" s="21">
        <f t="shared" ref="AN36:AN67" si="47">IF(AM36&gt;0,-((AL36-AM36)/AM36)*-1,"")</f>
        <v>0</v>
      </c>
      <c r="AO36" s="38">
        <v>0</v>
      </c>
      <c r="AP36" s="38">
        <f t="shared" si="16"/>
        <v>5.0999999999999996</v>
      </c>
      <c r="AQ36" s="38">
        <f t="shared" si="17"/>
        <v>-5.0999999999999996</v>
      </c>
      <c r="AR36" s="39">
        <f t="shared" si="18"/>
        <v>108</v>
      </c>
      <c r="AS36" s="62">
        <v>1.05</v>
      </c>
      <c r="AT36" s="11">
        <v>1</v>
      </c>
      <c r="AU36" s="21">
        <f t="shared" ref="AU36:AU67" si="48">IF(AT36&gt;0,-((AS36-AT36)/AT36)*-1,"")</f>
        <v>5.0000000000000044E-2</v>
      </c>
      <c r="AV36" s="38">
        <v>0</v>
      </c>
      <c r="AW36" s="38">
        <f t="shared" ref="AW36:AW67" si="49">IF(AS36&gt;0,AS36+AV36,AT36+AV36)</f>
        <v>1.05</v>
      </c>
      <c r="AX36" s="38">
        <f t="shared" ref="AX36:AX67" si="50">-AW36</f>
        <v>-1.05</v>
      </c>
      <c r="AY36" s="46">
        <f t="shared" si="22"/>
        <v>147</v>
      </c>
      <c r="AZ36" s="68">
        <v>23.79</v>
      </c>
      <c r="BA36" s="11">
        <v>23.79</v>
      </c>
      <c r="BB36" s="21">
        <f t="shared" ref="BB36:BB67" si="51">IF(BA36&gt;0,-((AZ36-BA36)/BA36)*-1,"")</f>
        <v>0</v>
      </c>
      <c r="BC36" s="38">
        <v>0</v>
      </c>
      <c r="BD36" s="38">
        <f t="shared" si="41"/>
        <v>23.79</v>
      </c>
      <c r="BE36" s="38">
        <f t="shared" si="42"/>
        <v>-23.79</v>
      </c>
      <c r="BF36" s="46">
        <f t="shared" si="26"/>
        <v>121</v>
      </c>
      <c r="BG36" s="68">
        <v>15.5</v>
      </c>
      <c r="BH36" s="11">
        <v>12.83</v>
      </c>
      <c r="BI36" s="21">
        <f t="shared" ref="BI36:BI67" si="52">IF(BH36&gt;0,-((BG36-BH36)/BH36)*-1,"")</f>
        <v>0.20810600155884645</v>
      </c>
      <c r="BJ36" s="38">
        <v>0</v>
      </c>
      <c r="BK36" s="38">
        <f t="shared" si="43"/>
        <v>15.5</v>
      </c>
      <c r="BL36" s="38">
        <f t="shared" si="44"/>
        <v>-15.5</v>
      </c>
      <c r="BM36" s="46">
        <f t="shared" si="30"/>
        <v>98</v>
      </c>
      <c r="BN36" s="68">
        <v>5.43</v>
      </c>
      <c r="BO36" s="11">
        <v>4.46</v>
      </c>
      <c r="BP36" s="21">
        <f t="shared" si="31"/>
        <v>0.2174887892376681</v>
      </c>
      <c r="BQ36" s="8">
        <v>0</v>
      </c>
      <c r="BR36" s="8">
        <f t="shared" si="32"/>
        <v>5.43</v>
      </c>
      <c r="BS36" s="8">
        <f t="shared" si="33"/>
        <v>-5.43</v>
      </c>
      <c r="BT36" s="60">
        <f t="shared" si="34"/>
        <v>186</v>
      </c>
    </row>
    <row r="37" spans="1:72" x14ac:dyDescent="0.3">
      <c r="A37" s="1">
        <v>903447</v>
      </c>
      <c r="B37" s="77" t="s">
        <v>52</v>
      </c>
      <c r="C37" s="26" t="s">
        <v>0</v>
      </c>
      <c r="D37" s="72">
        <f t="shared" si="0"/>
        <v>884</v>
      </c>
      <c r="E37" s="57">
        <f t="shared" si="1"/>
        <v>93</v>
      </c>
      <c r="F37" s="90" t="s">
        <v>256</v>
      </c>
      <c r="G37" s="91" t="s">
        <v>21</v>
      </c>
      <c r="H37" s="91" t="s">
        <v>21</v>
      </c>
      <c r="I37" s="92" t="s">
        <v>21</v>
      </c>
      <c r="J37" s="83">
        <v>15</v>
      </c>
      <c r="K37" s="53">
        <v>10.52</v>
      </c>
      <c r="L37" s="11">
        <v>11.03</v>
      </c>
      <c r="M37" s="21">
        <f t="shared" si="35"/>
        <v>-4.6237533998186746E-2</v>
      </c>
      <c r="N37" s="37" t="s">
        <v>21</v>
      </c>
      <c r="O37" s="38">
        <v>0</v>
      </c>
      <c r="P37" s="38">
        <f t="shared" si="36"/>
        <v>10.52</v>
      </c>
      <c r="Q37" s="57">
        <f t="shared" si="4"/>
        <v>138</v>
      </c>
      <c r="R37" s="53">
        <v>13.61</v>
      </c>
      <c r="S37" s="11">
        <v>13.66</v>
      </c>
      <c r="T37" s="21">
        <f t="shared" si="5"/>
        <v>-3.6603221083455866E-3</v>
      </c>
      <c r="U37" s="38">
        <v>-0.7</v>
      </c>
      <c r="V37" s="38">
        <f t="shared" si="37"/>
        <v>12.91</v>
      </c>
      <c r="W37" s="39">
        <f t="shared" si="7"/>
        <v>91</v>
      </c>
      <c r="X37" s="53">
        <v>267.62</v>
      </c>
      <c r="Y37" s="11">
        <v>268.44</v>
      </c>
      <c r="Z37" s="21">
        <f t="shared" si="45"/>
        <v>-3.0546863358664623E-3</v>
      </c>
      <c r="AA37" s="37" t="s">
        <v>21</v>
      </c>
      <c r="AB37" s="59">
        <v>0</v>
      </c>
      <c r="AC37" s="38">
        <f t="shared" si="38"/>
        <v>267.62</v>
      </c>
      <c r="AD37" s="39">
        <f t="shared" si="10"/>
        <v>182</v>
      </c>
      <c r="AE37" s="65">
        <v>3.38</v>
      </c>
      <c r="AF37" s="11">
        <v>3.19</v>
      </c>
      <c r="AG37" s="21">
        <f t="shared" si="46"/>
        <v>5.9561128526645753E-2</v>
      </c>
      <c r="AH37" s="38">
        <v>0</v>
      </c>
      <c r="AI37" s="38">
        <f t="shared" si="39"/>
        <v>3.38</v>
      </c>
      <c r="AJ37" s="38">
        <f t="shared" si="40"/>
        <v>-3.38</v>
      </c>
      <c r="AK37" s="39">
        <f t="shared" si="14"/>
        <v>126</v>
      </c>
      <c r="AL37" s="65">
        <v>5.08</v>
      </c>
      <c r="AM37" s="11">
        <v>5.08</v>
      </c>
      <c r="AN37" s="21">
        <f t="shared" si="47"/>
        <v>0</v>
      </c>
      <c r="AO37" s="38">
        <v>0</v>
      </c>
      <c r="AP37" s="38">
        <f t="shared" si="16"/>
        <v>5.08</v>
      </c>
      <c r="AQ37" s="38">
        <f t="shared" si="17"/>
        <v>-5.08</v>
      </c>
      <c r="AR37" s="39">
        <f t="shared" si="18"/>
        <v>112</v>
      </c>
      <c r="AS37" s="62">
        <v>1.2</v>
      </c>
      <c r="AT37" s="11">
        <v>1.1000000000000001</v>
      </c>
      <c r="AU37" s="21">
        <f t="shared" si="48"/>
        <v>9.0909090909090787E-2</v>
      </c>
      <c r="AV37" s="38">
        <v>0</v>
      </c>
      <c r="AW37" s="38">
        <f t="shared" si="49"/>
        <v>1.2</v>
      </c>
      <c r="AX37" s="38">
        <f t="shared" si="50"/>
        <v>-1.2</v>
      </c>
      <c r="AY37" s="46">
        <f t="shared" si="22"/>
        <v>52</v>
      </c>
      <c r="AZ37" s="68">
        <v>27.69</v>
      </c>
      <c r="BA37" s="11">
        <v>23.76</v>
      </c>
      <c r="BB37" s="21">
        <f t="shared" si="51"/>
        <v>0.16540404040404039</v>
      </c>
      <c r="BC37" s="38">
        <v>0</v>
      </c>
      <c r="BD37" s="38">
        <f t="shared" si="41"/>
        <v>27.69</v>
      </c>
      <c r="BE37" s="38">
        <f t="shared" si="42"/>
        <v>-27.69</v>
      </c>
      <c r="BF37" s="46">
        <f t="shared" si="26"/>
        <v>63</v>
      </c>
      <c r="BG37" s="68">
        <v>18.510000000000002</v>
      </c>
      <c r="BH37" s="11">
        <v>14.08</v>
      </c>
      <c r="BI37" s="21">
        <f t="shared" si="52"/>
        <v>0.31463068181818193</v>
      </c>
      <c r="BJ37" s="38">
        <v>0</v>
      </c>
      <c r="BK37" s="38">
        <f t="shared" si="43"/>
        <v>18.510000000000002</v>
      </c>
      <c r="BL37" s="38">
        <f t="shared" si="44"/>
        <v>-18.510000000000002</v>
      </c>
      <c r="BM37" s="46">
        <f t="shared" si="30"/>
        <v>29</v>
      </c>
      <c r="BN37" s="68">
        <v>6.69</v>
      </c>
      <c r="BO37" s="11">
        <v>5.03</v>
      </c>
      <c r="BP37" s="21">
        <f t="shared" si="31"/>
        <v>0.33001988071570576</v>
      </c>
      <c r="BQ37" s="8">
        <v>0</v>
      </c>
      <c r="BR37" s="8">
        <f t="shared" si="32"/>
        <v>6.69</v>
      </c>
      <c r="BS37" s="8">
        <f t="shared" si="33"/>
        <v>-6.69</v>
      </c>
      <c r="BT37" s="60">
        <f t="shared" si="34"/>
        <v>91</v>
      </c>
    </row>
    <row r="38" spans="1:72" x14ac:dyDescent="0.3">
      <c r="A38" s="1">
        <v>869190</v>
      </c>
      <c r="B38" s="77" t="s">
        <v>62</v>
      </c>
      <c r="C38" s="26" t="s">
        <v>0</v>
      </c>
      <c r="D38" s="72">
        <f t="shared" si="0"/>
        <v>913</v>
      </c>
      <c r="E38" s="57">
        <f t="shared" si="1"/>
        <v>98</v>
      </c>
      <c r="F38" s="90" t="s">
        <v>256</v>
      </c>
      <c r="G38" s="91" t="s">
        <v>21</v>
      </c>
      <c r="H38" s="91" t="s">
        <v>21</v>
      </c>
      <c r="I38" s="92" t="s">
        <v>21</v>
      </c>
      <c r="J38" s="83">
        <v>9</v>
      </c>
      <c r="K38" s="53">
        <v>9.74</v>
      </c>
      <c r="L38" s="11">
        <v>9.74</v>
      </c>
      <c r="M38" s="21">
        <f t="shared" si="35"/>
        <v>0</v>
      </c>
      <c r="N38" s="37" t="s">
        <v>21</v>
      </c>
      <c r="O38" s="38">
        <v>0</v>
      </c>
      <c r="P38" s="38">
        <f t="shared" si="36"/>
        <v>9.74</v>
      </c>
      <c r="Q38" s="57">
        <f t="shared" si="4"/>
        <v>49</v>
      </c>
      <c r="R38" s="53">
        <v>13.69</v>
      </c>
      <c r="S38" s="11">
        <v>12.63</v>
      </c>
      <c r="T38" s="21">
        <f t="shared" si="5"/>
        <v>8.3927157561361737E-2</v>
      </c>
      <c r="U38" s="38">
        <v>-0.7</v>
      </c>
      <c r="V38" s="38">
        <f t="shared" si="37"/>
        <v>12.99</v>
      </c>
      <c r="W38" s="39">
        <f t="shared" si="7"/>
        <v>99</v>
      </c>
      <c r="X38" s="53">
        <v>244.41</v>
      </c>
      <c r="Y38" s="11">
        <v>244.41</v>
      </c>
      <c r="Z38" s="21">
        <f t="shared" si="45"/>
        <v>0</v>
      </c>
      <c r="AA38" s="37" t="s">
        <v>21</v>
      </c>
      <c r="AB38" s="59">
        <v>0</v>
      </c>
      <c r="AC38" s="38">
        <f t="shared" si="38"/>
        <v>244.41</v>
      </c>
      <c r="AD38" s="39">
        <f t="shared" si="10"/>
        <v>118</v>
      </c>
      <c r="AE38" s="65">
        <v>3.6</v>
      </c>
      <c r="AF38" s="11">
        <v>3.43</v>
      </c>
      <c r="AG38" s="21">
        <f t="shared" si="46"/>
        <v>4.956268221574342E-2</v>
      </c>
      <c r="AH38" s="38">
        <v>0</v>
      </c>
      <c r="AI38" s="38">
        <f t="shared" si="39"/>
        <v>3.6</v>
      </c>
      <c r="AJ38" s="38">
        <f t="shared" si="40"/>
        <v>-3.6</v>
      </c>
      <c r="AK38" s="39">
        <f t="shared" si="14"/>
        <v>68</v>
      </c>
      <c r="AL38" s="65">
        <v>5.16</v>
      </c>
      <c r="AM38" s="11">
        <v>5.16</v>
      </c>
      <c r="AN38" s="21">
        <f t="shared" si="47"/>
        <v>0</v>
      </c>
      <c r="AO38" s="38">
        <v>0</v>
      </c>
      <c r="AP38" s="38">
        <f t="shared" si="16"/>
        <v>5.16</v>
      </c>
      <c r="AQ38" s="38">
        <f t="shared" si="17"/>
        <v>-5.16</v>
      </c>
      <c r="AR38" s="39">
        <f t="shared" si="18"/>
        <v>104</v>
      </c>
      <c r="AS38" s="62">
        <v>1.05</v>
      </c>
      <c r="AT38" s="11">
        <v>1.05</v>
      </c>
      <c r="AU38" s="21">
        <f t="shared" si="48"/>
        <v>0</v>
      </c>
      <c r="AV38" s="38">
        <v>0</v>
      </c>
      <c r="AW38" s="38">
        <f t="shared" si="49"/>
        <v>1.05</v>
      </c>
      <c r="AX38" s="38">
        <f t="shared" si="50"/>
        <v>-1.05</v>
      </c>
      <c r="AY38" s="46">
        <f t="shared" si="22"/>
        <v>147</v>
      </c>
      <c r="AZ38" s="68">
        <v>20.18</v>
      </c>
      <c r="BA38" s="11">
        <v>19.59</v>
      </c>
      <c r="BB38" s="21">
        <f t="shared" si="51"/>
        <v>3.0117406840224598E-2</v>
      </c>
      <c r="BC38" s="38">
        <v>0</v>
      </c>
      <c r="BD38" s="38">
        <f t="shared" si="41"/>
        <v>20.18</v>
      </c>
      <c r="BE38" s="38">
        <f t="shared" si="42"/>
        <v>-20.18</v>
      </c>
      <c r="BF38" s="46">
        <f t="shared" si="26"/>
        <v>170</v>
      </c>
      <c r="BG38" s="68">
        <v>16.329999999999998</v>
      </c>
      <c r="BH38" s="11">
        <v>15.1</v>
      </c>
      <c r="BI38" s="21">
        <f t="shared" si="52"/>
        <v>8.145695364238402E-2</v>
      </c>
      <c r="BJ38" s="38">
        <v>0</v>
      </c>
      <c r="BK38" s="38">
        <f t="shared" si="43"/>
        <v>16.329999999999998</v>
      </c>
      <c r="BL38" s="38">
        <f t="shared" si="44"/>
        <v>-16.329999999999998</v>
      </c>
      <c r="BM38" s="46">
        <f t="shared" si="30"/>
        <v>74</v>
      </c>
      <c r="BN38" s="68">
        <v>6.82</v>
      </c>
      <c r="BO38" s="11">
        <v>5.62</v>
      </c>
      <c r="BP38" s="21">
        <f t="shared" si="31"/>
        <v>0.2135231316725979</v>
      </c>
      <c r="BQ38" s="8">
        <v>0</v>
      </c>
      <c r="BR38" s="8">
        <f t="shared" si="32"/>
        <v>6.82</v>
      </c>
      <c r="BS38" s="8">
        <f t="shared" si="33"/>
        <v>-6.82</v>
      </c>
      <c r="BT38" s="60">
        <f t="shared" si="34"/>
        <v>84</v>
      </c>
    </row>
    <row r="39" spans="1:72" x14ac:dyDescent="0.3">
      <c r="A39" s="1">
        <v>869184</v>
      </c>
      <c r="B39" s="77" t="s">
        <v>47</v>
      </c>
      <c r="C39" s="26" t="s">
        <v>0</v>
      </c>
      <c r="D39" s="72">
        <f t="shared" si="0"/>
        <v>925</v>
      </c>
      <c r="E39" s="57">
        <f t="shared" si="1"/>
        <v>101</v>
      </c>
      <c r="F39" s="90" t="s">
        <v>256</v>
      </c>
      <c r="G39" s="91" t="s">
        <v>21</v>
      </c>
      <c r="H39" s="91" t="s">
        <v>21</v>
      </c>
      <c r="I39" s="92" t="s">
        <v>21</v>
      </c>
      <c r="J39" s="83">
        <v>10</v>
      </c>
      <c r="K39" s="53">
        <v>9.81</v>
      </c>
      <c r="L39" s="11">
        <v>10.050000000000001</v>
      </c>
      <c r="M39" s="21">
        <f t="shared" si="35"/>
        <v>-2.3880597014925394E-2</v>
      </c>
      <c r="N39" s="37" t="s">
        <v>21</v>
      </c>
      <c r="O39" s="38">
        <v>0</v>
      </c>
      <c r="P39" s="38">
        <f t="shared" si="36"/>
        <v>9.81</v>
      </c>
      <c r="Q39" s="57">
        <f t="shared" si="4"/>
        <v>59</v>
      </c>
      <c r="R39" s="53">
        <v>12.74</v>
      </c>
      <c r="S39" s="11">
        <v>12.07</v>
      </c>
      <c r="T39" s="21">
        <f t="shared" si="5"/>
        <v>5.5509527754763872E-2</v>
      </c>
      <c r="U39" s="38">
        <v>-0.7</v>
      </c>
      <c r="V39" s="38">
        <f t="shared" si="37"/>
        <v>12.040000000000001</v>
      </c>
      <c r="W39" s="39">
        <f t="shared" si="7"/>
        <v>45</v>
      </c>
      <c r="X39" s="53">
        <v>226.01</v>
      </c>
      <c r="Y39" s="11">
        <v>226.01</v>
      </c>
      <c r="Z39" s="21">
        <f t="shared" si="45"/>
        <v>0</v>
      </c>
      <c r="AA39" s="37" t="s">
        <v>21</v>
      </c>
      <c r="AB39" s="59">
        <v>0</v>
      </c>
      <c r="AC39" s="38">
        <f t="shared" si="38"/>
        <v>226.01</v>
      </c>
      <c r="AD39" s="39">
        <f t="shared" si="10"/>
        <v>58</v>
      </c>
      <c r="AE39" s="65">
        <v>3.77</v>
      </c>
      <c r="AF39" s="11">
        <v>3.57</v>
      </c>
      <c r="AG39" s="21">
        <f t="shared" si="46"/>
        <v>5.6022408963585485E-2</v>
      </c>
      <c r="AH39" s="38">
        <v>0</v>
      </c>
      <c r="AI39" s="38">
        <f t="shared" si="39"/>
        <v>3.77</v>
      </c>
      <c r="AJ39" s="38">
        <f t="shared" si="40"/>
        <v>-3.77</v>
      </c>
      <c r="AK39" s="39">
        <f t="shared" si="14"/>
        <v>43</v>
      </c>
      <c r="AL39" s="65">
        <v>5.26</v>
      </c>
      <c r="AM39" s="11">
        <v>4.8</v>
      </c>
      <c r="AN39" s="21">
        <f t="shared" si="47"/>
        <v>9.5833333333333326E-2</v>
      </c>
      <c r="AO39" s="38">
        <v>0</v>
      </c>
      <c r="AP39" s="38">
        <f t="shared" si="16"/>
        <v>5.26</v>
      </c>
      <c r="AQ39" s="38">
        <f t="shared" si="17"/>
        <v>-5.26</v>
      </c>
      <c r="AR39" s="39">
        <f t="shared" si="18"/>
        <v>85</v>
      </c>
      <c r="AS39" s="62">
        <v>1.2</v>
      </c>
      <c r="AT39" s="11">
        <v>1.1499999999999999</v>
      </c>
      <c r="AU39" s="21">
        <f t="shared" si="48"/>
        <v>4.3478260869565258E-2</v>
      </c>
      <c r="AV39" s="38">
        <v>0</v>
      </c>
      <c r="AW39" s="38">
        <f t="shared" si="49"/>
        <v>1.2</v>
      </c>
      <c r="AX39" s="38">
        <f t="shared" si="50"/>
        <v>-1.2</v>
      </c>
      <c r="AY39" s="46">
        <f t="shared" si="22"/>
        <v>52</v>
      </c>
      <c r="AZ39" s="68">
        <v>19.18</v>
      </c>
      <c r="BA39" s="11">
        <v>19.18</v>
      </c>
      <c r="BB39" s="21">
        <f t="shared" si="51"/>
        <v>0</v>
      </c>
      <c r="BC39" s="38">
        <v>0</v>
      </c>
      <c r="BD39" s="38">
        <f t="shared" si="41"/>
        <v>19.18</v>
      </c>
      <c r="BE39" s="38">
        <f t="shared" si="42"/>
        <v>-19.18</v>
      </c>
      <c r="BF39" s="46">
        <f t="shared" si="26"/>
        <v>188</v>
      </c>
      <c r="BG39" s="68">
        <v>10.52</v>
      </c>
      <c r="BH39" s="11">
        <v>10.52</v>
      </c>
      <c r="BI39" s="21">
        <f t="shared" si="52"/>
        <v>0</v>
      </c>
      <c r="BJ39" s="38">
        <v>0</v>
      </c>
      <c r="BK39" s="38">
        <f t="shared" si="43"/>
        <v>10.52</v>
      </c>
      <c r="BL39" s="38">
        <f t="shared" si="44"/>
        <v>-10.52</v>
      </c>
      <c r="BM39" s="46">
        <f t="shared" si="30"/>
        <v>204</v>
      </c>
      <c r="BN39" s="68">
        <v>5.37</v>
      </c>
      <c r="BO39" s="11">
        <v>5.08</v>
      </c>
      <c r="BP39" s="21">
        <f t="shared" si="31"/>
        <v>5.7086614173228356E-2</v>
      </c>
      <c r="BQ39" s="8">
        <v>0</v>
      </c>
      <c r="BR39" s="8">
        <f t="shared" si="32"/>
        <v>5.37</v>
      </c>
      <c r="BS39" s="8">
        <f t="shared" si="33"/>
        <v>-5.37</v>
      </c>
      <c r="BT39" s="60">
        <f t="shared" si="34"/>
        <v>191</v>
      </c>
    </row>
    <row r="40" spans="1:72" x14ac:dyDescent="0.3">
      <c r="A40" s="1">
        <v>869181</v>
      </c>
      <c r="B40" s="77" t="s">
        <v>61</v>
      </c>
      <c r="C40" s="26" t="s">
        <v>0</v>
      </c>
      <c r="D40" s="72">
        <f t="shared" si="0"/>
        <v>1145</v>
      </c>
      <c r="E40" s="57">
        <f t="shared" si="1"/>
        <v>137</v>
      </c>
      <c r="F40" s="90" t="s">
        <v>256</v>
      </c>
      <c r="G40" s="91" t="s">
        <v>21</v>
      </c>
      <c r="H40" s="91" t="s">
        <v>21</v>
      </c>
      <c r="I40" s="92" t="s">
        <v>21</v>
      </c>
      <c r="J40" s="83">
        <v>15</v>
      </c>
      <c r="K40" s="53">
        <v>10.52</v>
      </c>
      <c r="L40" s="11">
        <v>11.16</v>
      </c>
      <c r="M40" s="21">
        <f t="shared" si="35"/>
        <v>-5.7347670250896106E-2</v>
      </c>
      <c r="N40" s="37" t="s">
        <v>21</v>
      </c>
      <c r="O40" s="38">
        <v>0</v>
      </c>
      <c r="P40" s="38">
        <f t="shared" si="36"/>
        <v>10.52</v>
      </c>
      <c r="Q40" s="57">
        <f t="shared" si="4"/>
        <v>138</v>
      </c>
      <c r="R40" s="53">
        <v>14.02</v>
      </c>
      <c r="S40" s="11">
        <v>13.91</v>
      </c>
      <c r="T40" s="21">
        <f t="shared" si="5"/>
        <v>7.9079798705966528E-3</v>
      </c>
      <c r="U40" s="38">
        <v>-0.7</v>
      </c>
      <c r="V40" s="38">
        <f t="shared" si="37"/>
        <v>13.32</v>
      </c>
      <c r="W40" s="39">
        <f t="shared" si="7"/>
        <v>122</v>
      </c>
      <c r="X40" s="53">
        <v>227.08</v>
      </c>
      <c r="Y40" s="11">
        <v>260.27999999999997</v>
      </c>
      <c r="Z40" s="21">
        <f t="shared" si="45"/>
        <v>-0.12755494083294899</v>
      </c>
      <c r="AA40" s="37" t="s">
        <v>21</v>
      </c>
      <c r="AB40" s="59">
        <v>0</v>
      </c>
      <c r="AC40" s="38">
        <f t="shared" si="38"/>
        <v>227.08</v>
      </c>
      <c r="AD40" s="39">
        <f t="shared" si="10"/>
        <v>59</v>
      </c>
      <c r="AE40" s="65">
        <v>3.24</v>
      </c>
      <c r="AF40" s="11">
        <v>3.05</v>
      </c>
      <c r="AG40" s="21">
        <f t="shared" si="46"/>
        <v>6.2295081967213249E-2</v>
      </c>
      <c r="AH40" s="38">
        <v>0</v>
      </c>
      <c r="AI40" s="38">
        <f t="shared" si="39"/>
        <v>3.24</v>
      </c>
      <c r="AJ40" s="38">
        <f t="shared" si="40"/>
        <v>-3.24</v>
      </c>
      <c r="AK40" s="39">
        <f t="shared" si="14"/>
        <v>155</v>
      </c>
      <c r="AL40" s="65">
        <v>4.8</v>
      </c>
      <c r="AM40" s="11">
        <v>4.8</v>
      </c>
      <c r="AN40" s="21">
        <f t="shared" si="47"/>
        <v>0</v>
      </c>
      <c r="AO40" s="38">
        <v>0</v>
      </c>
      <c r="AP40" s="38">
        <f t="shared" si="16"/>
        <v>4.8</v>
      </c>
      <c r="AQ40" s="38">
        <f t="shared" si="17"/>
        <v>-4.8</v>
      </c>
      <c r="AR40" s="39">
        <f t="shared" si="18"/>
        <v>161</v>
      </c>
      <c r="AS40" s="62">
        <v>1.05</v>
      </c>
      <c r="AT40" s="11">
        <v>0.95</v>
      </c>
      <c r="AU40" s="21">
        <f t="shared" si="48"/>
        <v>0.10526315789473695</v>
      </c>
      <c r="AV40" s="38">
        <v>0</v>
      </c>
      <c r="AW40" s="38">
        <f t="shared" si="49"/>
        <v>1.05</v>
      </c>
      <c r="AX40" s="38">
        <f t="shared" si="50"/>
        <v>-1.05</v>
      </c>
      <c r="AY40" s="46">
        <f t="shared" si="22"/>
        <v>147</v>
      </c>
      <c r="AZ40" s="68">
        <v>26.39</v>
      </c>
      <c r="BA40" s="11">
        <v>22.11</v>
      </c>
      <c r="BB40" s="21">
        <f t="shared" si="51"/>
        <v>0.19357756671189513</v>
      </c>
      <c r="BC40" s="38">
        <v>0</v>
      </c>
      <c r="BD40" s="38">
        <f t="shared" si="41"/>
        <v>26.39</v>
      </c>
      <c r="BE40" s="38">
        <f t="shared" si="42"/>
        <v>-26.39</v>
      </c>
      <c r="BF40" s="46">
        <f t="shared" si="26"/>
        <v>79</v>
      </c>
      <c r="BG40" s="68">
        <v>14.5</v>
      </c>
      <c r="BH40" s="11">
        <v>13.4</v>
      </c>
      <c r="BI40" s="21">
        <f t="shared" si="52"/>
        <v>8.2089552238805943E-2</v>
      </c>
      <c r="BJ40" s="38">
        <v>0</v>
      </c>
      <c r="BK40" s="38">
        <f t="shared" si="43"/>
        <v>14.5</v>
      </c>
      <c r="BL40" s="38">
        <f t="shared" si="44"/>
        <v>-14.5</v>
      </c>
      <c r="BM40" s="46">
        <f t="shared" si="30"/>
        <v>134</v>
      </c>
      <c r="BN40" s="68">
        <v>5.93</v>
      </c>
      <c r="BO40" s="11">
        <v>5.15</v>
      </c>
      <c r="BP40" s="21">
        <f t="shared" si="31"/>
        <v>0.15145631067961152</v>
      </c>
      <c r="BQ40" s="8">
        <v>0</v>
      </c>
      <c r="BR40" s="8">
        <f t="shared" si="32"/>
        <v>5.93</v>
      </c>
      <c r="BS40" s="8">
        <f t="shared" si="33"/>
        <v>-5.93</v>
      </c>
      <c r="BT40" s="60">
        <f t="shared" si="34"/>
        <v>150</v>
      </c>
    </row>
    <row r="41" spans="1:72" x14ac:dyDescent="0.3">
      <c r="A41" s="1">
        <v>932075</v>
      </c>
      <c r="B41" s="77" t="s">
        <v>181</v>
      </c>
      <c r="C41" s="26" t="s">
        <v>0</v>
      </c>
      <c r="D41" s="72">
        <f t="shared" si="0"/>
        <v>1164</v>
      </c>
      <c r="E41" s="57">
        <f t="shared" si="1"/>
        <v>141</v>
      </c>
      <c r="F41" s="90" t="s">
        <v>256</v>
      </c>
      <c r="G41" s="91" t="s">
        <v>21</v>
      </c>
      <c r="H41" s="91" t="s">
        <v>21</v>
      </c>
      <c r="I41" s="92" t="s">
        <v>21</v>
      </c>
      <c r="J41" s="83">
        <v>14</v>
      </c>
      <c r="K41" s="53">
        <v>11.09</v>
      </c>
      <c r="L41" s="11"/>
      <c r="M41" s="21" t="str">
        <f t="shared" si="35"/>
        <v/>
      </c>
      <c r="N41" s="37" t="s">
        <v>21</v>
      </c>
      <c r="O41" s="38">
        <v>0</v>
      </c>
      <c r="P41" s="38">
        <f t="shared" si="36"/>
        <v>11.09</v>
      </c>
      <c r="Q41" s="57">
        <f t="shared" si="4"/>
        <v>186</v>
      </c>
      <c r="R41" s="53">
        <v>13.16</v>
      </c>
      <c r="S41" s="11"/>
      <c r="T41" s="21" t="str">
        <f t="shared" si="5"/>
        <v/>
      </c>
      <c r="U41" s="38">
        <v>-0.7</v>
      </c>
      <c r="V41" s="38">
        <f t="shared" si="37"/>
        <v>12.46</v>
      </c>
      <c r="W41" s="39">
        <f t="shared" si="7"/>
        <v>70</v>
      </c>
      <c r="X41" s="53">
        <v>231.62</v>
      </c>
      <c r="Y41" s="11"/>
      <c r="Z41" s="21" t="str">
        <f t="shared" si="45"/>
        <v/>
      </c>
      <c r="AA41" s="37" t="s">
        <v>21</v>
      </c>
      <c r="AB41" s="59">
        <v>0</v>
      </c>
      <c r="AC41" s="38">
        <f t="shared" si="38"/>
        <v>231.62</v>
      </c>
      <c r="AD41" s="39">
        <f t="shared" si="10"/>
        <v>68</v>
      </c>
      <c r="AE41" s="65">
        <v>3.21</v>
      </c>
      <c r="AF41" s="11"/>
      <c r="AG41" s="21" t="str">
        <f t="shared" si="46"/>
        <v/>
      </c>
      <c r="AH41" s="38">
        <v>0</v>
      </c>
      <c r="AI41" s="38">
        <f t="shared" si="39"/>
        <v>3.21</v>
      </c>
      <c r="AJ41" s="38">
        <f t="shared" si="40"/>
        <v>-3.21</v>
      </c>
      <c r="AK41" s="39">
        <f t="shared" si="14"/>
        <v>163</v>
      </c>
      <c r="AL41" s="65" t="s">
        <v>10</v>
      </c>
      <c r="AM41" s="11"/>
      <c r="AN41" s="21" t="str">
        <f t="shared" si="47"/>
        <v/>
      </c>
      <c r="AO41" s="38">
        <v>0</v>
      </c>
      <c r="AP41" s="38"/>
      <c r="AQ41" s="38"/>
      <c r="AR41" s="39">
        <f t="shared" si="18"/>
        <v>201</v>
      </c>
      <c r="AS41" s="62">
        <v>1.1000000000000001</v>
      </c>
      <c r="AT41" s="11"/>
      <c r="AU41" s="21" t="str">
        <f t="shared" si="48"/>
        <v/>
      </c>
      <c r="AV41" s="38">
        <v>0</v>
      </c>
      <c r="AW41" s="38">
        <f t="shared" si="49"/>
        <v>1.1000000000000001</v>
      </c>
      <c r="AX41" s="38">
        <f t="shared" si="50"/>
        <v>-1.1000000000000001</v>
      </c>
      <c r="AY41" s="46">
        <f t="shared" si="22"/>
        <v>107</v>
      </c>
      <c r="AZ41" s="68">
        <v>22.37</v>
      </c>
      <c r="BA41" s="11"/>
      <c r="BB41" s="21" t="str">
        <f t="shared" si="51"/>
        <v/>
      </c>
      <c r="BC41" s="38">
        <v>0</v>
      </c>
      <c r="BD41" s="38">
        <f t="shared" si="41"/>
        <v>22.37</v>
      </c>
      <c r="BE41" s="38">
        <f t="shared" si="42"/>
        <v>-22.37</v>
      </c>
      <c r="BF41" s="46">
        <f t="shared" si="26"/>
        <v>142</v>
      </c>
      <c r="BG41" s="68">
        <v>14.93</v>
      </c>
      <c r="BH41" s="11"/>
      <c r="BI41" s="21" t="str">
        <f t="shared" si="52"/>
        <v/>
      </c>
      <c r="BJ41" s="38">
        <v>0</v>
      </c>
      <c r="BK41" s="38">
        <f t="shared" si="43"/>
        <v>14.93</v>
      </c>
      <c r="BL41" s="38">
        <f t="shared" si="44"/>
        <v>-14.93</v>
      </c>
      <c r="BM41" s="46">
        <f t="shared" si="30"/>
        <v>117</v>
      </c>
      <c r="BN41" s="68">
        <v>6.45</v>
      </c>
      <c r="BO41" s="11"/>
      <c r="BP41" s="21" t="str">
        <f t="shared" si="31"/>
        <v/>
      </c>
      <c r="BQ41" s="8">
        <v>0</v>
      </c>
      <c r="BR41" s="8">
        <f t="shared" si="32"/>
        <v>6.45</v>
      </c>
      <c r="BS41" s="8">
        <f t="shared" si="33"/>
        <v>-6.45</v>
      </c>
      <c r="BT41" s="60">
        <f t="shared" si="34"/>
        <v>110</v>
      </c>
    </row>
    <row r="42" spans="1:72" x14ac:dyDescent="0.3">
      <c r="A42" s="1">
        <v>869178</v>
      </c>
      <c r="B42" s="77" t="s">
        <v>59</v>
      </c>
      <c r="C42" s="26" t="s">
        <v>0</v>
      </c>
      <c r="D42" s="72">
        <f t="shared" si="0"/>
        <v>1175</v>
      </c>
      <c r="E42" s="57">
        <f t="shared" si="1"/>
        <v>144</v>
      </c>
      <c r="F42" s="7" t="s">
        <v>254</v>
      </c>
      <c r="G42" s="20">
        <f>-M42-Z42+AG42+AN42+AU42+BB42+BI42+BP42</f>
        <v>0.60804147585455703</v>
      </c>
      <c r="H42" s="20">
        <f>G42/8</f>
        <v>7.6005184481819629E-2</v>
      </c>
      <c r="I42" s="19">
        <v>43</v>
      </c>
      <c r="J42" s="83">
        <v>13</v>
      </c>
      <c r="K42" s="53">
        <v>10.69</v>
      </c>
      <c r="L42" s="11">
        <v>11.22</v>
      </c>
      <c r="M42" s="21">
        <f t="shared" si="35"/>
        <v>-4.7237076648841456E-2</v>
      </c>
      <c r="N42" s="37" t="s">
        <v>21</v>
      </c>
      <c r="O42" s="38">
        <v>0</v>
      </c>
      <c r="P42" s="38">
        <f t="shared" si="36"/>
        <v>10.69</v>
      </c>
      <c r="Q42" s="57">
        <f t="shared" si="4"/>
        <v>158</v>
      </c>
      <c r="R42" s="53">
        <v>14.46</v>
      </c>
      <c r="S42" s="11">
        <v>17.559999999999999</v>
      </c>
      <c r="T42" s="21">
        <f t="shared" si="5"/>
        <v>-0.17653758542141218</v>
      </c>
      <c r="U42" s="38">
        <v>-0.7</v>
      </c>
      <c r="V42" s="38">
        <f t="shared" si="37"/>
        <v>13.760000000000002</v>
      </c>
      <c r="W42" s="39">
        <f t="shared" si="7"/>
        <v>146</v>
      </c>
      <c r="X42" s="53">
        <v>241</v>
      </c>
      <c r="Y42" s="11">
        <v>260.04000000000002</v>
      </c>
      <c r="Z42" s="21">
        <f t="shared" si="45"/>
        <v>-7.3219504691585988E-2</v>
      </c>
      <c r="AA42" s="37" t="s">
        <v>21</v>
      </c>
      <c r="AB42" s="59">
        <v>0</v>
      </c>
      <c r="AC42" s="38">
        <f t="shared" si="38"/>
        <v>241</v>
      </c>
      <c r="AD42" s="39">
        <f t="shared" si="10"/>
        <v>103</v>
      </c>
      <c r="AE42" s="65">
        <v>3.45</v>
      </c>
      <c r="AF42" s="11">
        <v>3.27</v>
      </c>
      <c r="AG42" s="21">
        <f t="shared" si="46"/>
        <v>5.5045871559633079E-2</v>
      </c>
      <c r="AH42" s="38">
        <v>0</v>
      </c>
      <c r="AI42" s="38">
        <f t="shared" si="39"/>
        <v>3.45</v>
      </c>
      <c r="AJ42" s="38">
        <f t="shared" si="40"/>
        <v>-3.45</v>
      </c>
      <c r="AK42" s="39">
        <f t="shared" si="14"/>
        <v>105</v>
      </c>
      <c r="AL42" s="65">
        <v>5.0999999999999996</v>
      </c>
      <c r="AM42" s="11">
        <v>4.95</v>
      </c>
      <c r="AN42" s="21">
        <f t="shared" si="47"/>
        <v>3.0303030303030193E-2</v>
      </c>
      <c r="AO42" s="38">
        <v>0</v>
      </c>
      <c r="AP42" s="38">
        <f>IF(AL42&gt;0,AL42+AO42,AM42+AO42)</f>
        <v>5.0999999999999996</v>
      </c>
      <c r="AQ42" s="38">
        <f>-AP42</f>
        <v>-5.0999999999999996</v>
      </c>
      <c r="AR42" s="39">
        <f t="shared" si="18"/>
        <v>108</v>
      </c>
      <c r="AS42" s="62">
        <v>1.1000000000000001</v>
      </c>
      <c r="AT42" s="11">
        <v>1.05</v>
      </c>
      <c r="AU42" s="21">
        <f t="shared" si="48"/>
        <v>4.7619047619047658E-2</v>
      </c>
      <c r="AV42" s="38">
        <v>0</v>
      </c>
      <c r="AW42" s="38">
        <f t="shared" si="49"/>
        <v>1.1000000000000001</v>
      </c>
      <c r="AX42" s="38">
        <f t="shared" si="50"/>
        <v>-1.1000000000000001</v>
      </c>
      <c r="AY42" s="46">
        <f t="shared" si="22"/>
        <v>107</v>
      </c>
      <c r="AZ42" s="68">
        <v>22.13</v>
      </c>
      <c r="BA42" s="11">
        <v>20.52</v>
      </c>
      <c r="BB42" s="21">
        <f t="shared" si="51"/>
        <v>7.8460038986354744E-2</v>
      </c>
      <c r="BC42" s="38">
        <v>0</v>
      </c>
      <c r="BD42" s="38">
        <f t="shared" si="41"/>
        <v>22.13</v>
      </c>
      <c r="BE42" s="38">
        <f t="shared" si="42"/>
        <v>-22.13</v>
      </c>
      <c r="BF42" s="46">
        <f t="shared" si="26"/>
        <v>147</v>
      </c>
      <c r="BG42" s="68">
        <v>14.7</v>
      </c>
      <c r="BH42" s="11">
        <v>12.69</v>
      </c>
      <c r="BI42" s="21">
        <f t="shared" si="52"/>
        <v>0.15839243498817965</v>
      </c>
      <c r="BJ42" s="38">
        <v>0</v>
      </c>
      <c r="BK42" s="38">
        <f t="shared" si="43"/>
        <v>14.7</v>
      </c>
      <c r="BL42" s="38">
        <f t="shared" si="44"/>
        <v>-14.7</v>
      </c>
      <c r="BM42" s="46">
        <f t="shared" si="30"/>
        <v>126</v>
      </c>
      <c r="BN42" s="68">
        <v>5.6</v>
      </c>
      <c r="BO42" s="11">
        <v>5.01</v>
      </c>
      <c r="BP42" s="21">
        <f t="shared" si="31"/>
        <v>0.11776447105788421</v>
      </c>
      <c r="BQ42" s="8">
        <v>0</v>
      </c>
      <c r="BR42" s="8">
        <f t="shared" si="32"/>
        <v>5.6</v>
      </c>
      <c r="BS42" s="8">
        <f t="shared" si="33"/>
        <v>-5.6</v>
      </c>
      <c r="BT42" s="60">
        <f t="shared" si="34"/>
        <v>175</v>
      </c>
    </row>
    <row r="43" spans="1:72" x14ac:dyDescent="0.3">
      <c r="A43" s="1">
        <v>921737</v>
      </c>
      <c r="B43" s="77" t="s">
        <v>57</v>
      </c>
      <c r="C43" s="26" t="s">
        <v>0</v>
      </c>
      <c r="D43" s="72">
        <f t="shared" si="0"/>
        <v>1278</v>
      </c>
      <c r="E43" s="57">
        <f t="shared" si="1"/>
        <v>160</v>
      </c>
      <c r="F43" s="90" t="s">
        <v>256</v>
      </c>
      <c r="G43" s="91" t="s">
        <v>21</v>
      </c>
      <c r="H43" s="91" t="s">
        <v>21</v>
      </c>
      <c r="I43" s="92" t="s">
        <v>21</v>
      </c>
      <c r="J43" s="83">
        <v>14</v>
      </c>
      <c r="K43" s="53">
        <v>10.89</v>
      </c>
      <c r="L43" s="11">
        <v>11.16</v>
      </c>
      <c r="M43" s="21">
        <f t="shared" si="35"/>
        <v>-2.4193548387096735E-2</v>
      </c>
      <c r="N43" s="37" t="s">
        <v>21</v>
      </c>
      <c r="O43" s="38">
        <v>0</v>
      </c>
      <c r="P43" s="38">
        <f t="shared" si="36"/>
        <v>10.89</v>
      </c>
      <c r="Q43" s="57">
        <f t="shared" si="4"/>
        <v>170</v>
      </c>
      <c r="R43" s="53">
        <v>13.95</v>
      </c>
      <c r="S43" s="11">
        <v>13.71</v>
      </c>
      <c r="T43" s="21">
        <f t="shared" si="5"/>
        <v>1.7505470459518484E-2</v>
      </c>
      <c r="U43" s="38">
        <v>-0.7</v>
      </c>
      <c r="V43" s="38">
        <f t="shared" si="37"/>
        <v>13.25</v>
      </c>
      <c r="W43" s="39">
        <f t="shared" si="7"/>
        <v>119</v>
      </c>
      <c r="X43" s="53">
        <v>242.96</v>
      </c>
      <c r="Y43" s="11">
        <v>289.67</v>
      </c>
      <c r="Z43" s="21">
        <f t="shared" si="45"/>
        <v>-0.1612524596955156</v>
      </c>
      <c r="AA43" s="37" t="s">
        <v>21</v>
      </c>
      <c r="AB43" s="59">
        <v>0</v>
      </c>
      <c r="AC43" s="38">
        <f t="shared" si="38"/>
        <v>242.96</v>
      </c>
      <c r="AD43" s="39">
        <f t="shared" si="10"/>
        <v>113</v>
      </c>
      <c r="AE43" s="65">
        <v>3.17</v>
      </c>
      <c r="AF43" s="11"/>
      <c r="AG43" s="21" t="str">
        <f t="shared" si="46"/>
        <v/>
      </c>
      <c r="AH43" s="38">
        <v>0</v>
      </c>
      <c r="AI43" s="38">
        <f t="shared" si="39"/>
        <v>3.17</v>
      </c>
      <c r="AJ43" s="38">
        <f t="shared" si="40"/>
        <v>-3.17</v>
      </c>
      <c r="AK43" s="39">
        <f t="shared" si="14"/>
        <v>171</v>
      </c>
      <c r="AL43" s="65">
        <v>4.9800000000000004</v>
      </c>
      <c r="AM43" s="11">
        <v>4.9800000000000004</v>
      </c>
      <c r="AN43" s="21">
        <f t="shared" si="47"/>
        <v>0</v>
      </c>
      <c r="AO43" s="38">
        <v>0</v>
      </c>
      <c r="AP43" s="38">
        <f>IF(AL43&gt;0,AL43+AO43,AM43+AO43)</f>
        <v>4.9800000000000004</v>
      </c>
      <c r="AQ43" s="38">
        <f>-AP43</f>
        <v>-4.9800000000000004</v>
      </c>
      <c r="AR43" s="39">
        <f t="shared" si="18"/>
        <v>128</v>
      </c>
      <c r="AS43" s="62">
        <v>1.05</v>
      </c>
      <c r="AT43" s="11">
        <v>0.85</v>
      </c>
      <c r="AU43" s="21">
        <f t="shared" si="48"/>
        <v>0.2352941176470589</v>
      </c>
      <c r="AV43" s="38">
        <v>0</v>
      </c>
      <c r="AW43" s="38">
        <f t="shared" si="49"/>
        <v>1.05</v>
      </c>
      <c r="AX43" s="38">
        <f t="shared" si="50"/>
        <v>-1.05</v>
      </c>
      <c r="AY43" s="46">
        <f t="shared" si="22"/>
        <v>147</v>
      </c>
      <c r="AZ43" s="68">
        <v>23.82</v>
      </c>
      <c r="BA43" s="11">
        <v>20.11</v>
      </c>
      <c r="BB43" s="21">
        <f t="shared" si="51"/>
        <v>0.18448533068125317</v>
      </c>
      <c r="BC43" s="38">
        <v>0</v>
      </c>
      <c r="BD43" s="38">
        <f t="shared" si="41"/>
        <v>23.82</v>
      </c>
      <c r="BE43" s="38">
        <f t="shared" si="42"/>
        <v>-23.82</v>
      </c>
      <c r="BF43" s="46">
        <f t="shared" si="26"/>
        <v>119</v>
      </c>
      <c r="BG43" s="68">
        <v>13.83</v>
      </c>
      <c r="BH43" s="11">
        <v>13.29</v>
      </c>
      <c r="BI43" s="21">
        <f t="shared" si="52"/>
        <v>4.063205417607231E-2</v>
      </c>
      <c r="BJ43" s="38">
        <v>0</v>
      </c>
      <c r="BK43" s="38">
        <f t="shared" si="43"/>
        <v>13.83</v>
      </c>
      <c r="BL43" s="38">
        <f t="shared" si="44"/>
        <v>-13.83</v>
      </c>
      <c r="BM43" s="46">
        <f t="shared" si="30"/>
        <v>149</v>
      </c>
      <c r="BN43" s="68">
        <v>5.73</v>
      </c>
      <c r="BO43" s="11">
        <v>4.83</v>
      </c>
      <c r="BP43" s="21">
        <f t="shared" si="31"/>
        <v>0.18633540372670815</v>
      </c>
      <c r="BQ43" s="8">
        <v>0</v>
      </c>
      <c r="BR43" s="8">
        <f t="shared" si="32"/>
        <v>5.73</v>
      </c>
      <c r="BS43" s="8">
        <f t="shared" si="33"/>
        <v>-5.73</v>
      </c>
      <c r="BT43" s="60">
        <f t="shared" si="34"/>
        <v>162</v>
      </c>
    </row>
    <row r="44" spans="1:72" x14ac:dyDescent="0.3">
      <c r="A44" s="1">
        <v>901173</v>
      </c>
      <c r="B44" s="77" t="s">
        <v>53</v>
      </c>
      <c r="C44" s="26" t="s">
        <v>0</v>
      </c>
      <c r="D44" s="72">
        <f t="shared" si="0"/>
        <v>1340</v>
      </c>
      <c r="E44" s="57">
        <f t="shared" si="1"/>
        <v>171</v>
      </c>
      <c r="F44" s="90" t="s">
        <v>256</v>
      </c>
      <c r="G44" s="91" t="s">
        <v>21</v>
      </c>
      <c r="H44" s="91" t="s">
        <v>21</v>
      </c>
      <c r="I44" s="92" t="s">
        <v>21</v>
      </c>
      <c r="J44" s="83">
        <v>2</v>
      </c>
      <c r="K44" s="53">
        <v>11.1</v>
      </c>
      <c r="L44" s="11">
        <v>11.1</v>
      </c>
      <c r="M44" s="21">
        <f t="shared" si="35"/>
        <v>0</v>
      </c>
      <c r="N44" s="37" t="s">
        <v>21</v>
      </c>
      <c r="O44" s="38">
        <v>0</v>
      </c>
      <c r="P44" s="38">
        <f t="shared" si="36"/>
        <v>11.1</v>
      </c>
      <c r="Q44" s="57">
        <f t="shared" si="4"/>
        <v>187</v>
      </c>
      <c r="R44" s="53">
        <v>13.16</v>
      </c>
      <c r="S44" s="11">
        <v>13.15</v>
      </c>
      <c r="T44" s="21">
        <f t="shared" si="5"/>
        <v>7.6045627376424235E-4</v>
      </c>
      <c r="U44" s="38">
        <v>-0.7</v>
      </c>
      <c r="V44" s="38">
        <f t="shared" si="37"/>
        <v>12.46</v>
      </c>
      <c r="W44" s="39">
        <f t="shared" si="7"/>
        <v>70</v>
      </c>
      <c r="X44" s="53" t="s">
        <v>10</v>
      </c>
      <c r="Y44" s="11"/>
      <c r="Z44" s="21" t="str">
        <f t="shared" si="45"/>
        <v/>
      </c>
      <c r="AA44" s="37" t="s">
        <v>21</v>
      </c>
      <c r="AB44" s="59">
        <v>0</v>
      </c>
      <c r="AC44" s="38"/>
      <c r="AD44" s="39">
        <f t="shared" si="10"/>
        <v>210</v>
      </c>
      <c r="AE44" s="65">
        <v>3.15</v>
      </c>
      <c r="AF44" s="11">
        <v>3.15</v>
      </c>
      <c r="AG44" s="21">
        <f t="shared" si="46"/>
        <v>0</v>
      </c>
      <c r="AH44" s="38">
        <v>0</v>
      </c>
      <c r="AI44" s="38">
        <f t="shared" si="39"/>
        <v>3.15</v>
      </c>
      <c r="AJ44" s="38">
        <f t="shared" si="40"/>
        <v>-3.15</v>
      </c>
      <c r="AK44" s="39">
        <f t="shared" si="14"/>
        <v>175</v>
      </c>
      <c r="AL44" s="65">
        <v>5.05</v>
      </c>
      <c r="AM44" s="11">
        <v>4.8600000000000003</v>
      </c>
      <c r="AN44" s="21">
        <f t="shared" si="47"/>
        <v>3.9094650205761215E-2</v>
      </c>
      <c r="AO44" s="38">
        <v>0</v>
      </c>
      <c r="AP44" s="38">
        <f>IF(AL44&gt;0,AL44+AO44,AM44+AO44)</f>
        <v>5.05</v>
      </c>
      <c r="AQ44" s="38">
        <f>-AP44</f>
        <v>-5.05</v>
      </c>
      <c r="AR44" s="39">
        <f t="shared" si="18"/>
        <v>119</v>
      </c>
      <c r="AS44" s="62">
        <v>0.95</v>
      </c>
      <c r="AT44" s="11">
        <v>0.95</v>
      </c>
      <c r="AU44" s="21">
        <f t="shared" si="48"/>
        <v>0</v>
      </c>
      <c r="AV44" s="38">
        <v>0</v>
      </c>
      <c r="AW44" s="38">
        <f t="shared" si="49"/>
        <v>0.95</v>
      </c>
      <c r="AX44" s="38">
        <f t="shared" si="50"/>
        <v>-0.95</v>
      </c>
      <c r="AY44" s="46">
        <f t="shared" si="22"/>
        <v>195</v>
      </c>
      <c r="AZ44" s="68">
        <v>22.77</v>
      </c>
      <c r="BA44" s="11">
        <v>22.77</v>
      </c>
      <c r="BB44" s="21">
        <f t="shared" si="51"/>
        <v>0</v>
      </c>
      <c r="BC44" s="38">
        <v>0</v>
      </c>
      <c r="BD44" s="38">
        <f t="shared" si="41"/>
        <v>22.77</v>
      </c>
      <c r="BE44" s="38">
        <f t="shared" si="42"/>
        <v>-22.77</v>
      </c>
      <c r="BF44" s="46">
        <f t="shared" si="26"/>
        <v>141</v>
      </c>
      <c r="BG44" s="68">
        <v>17.670000000000002</v>
      </c>
      <c r="BH44" s="11">
        <v>17.32</v>
      </c>
      <c r="BI44" s="21">
        <f t="shared" si="52"/>
        <v>2.0207852193995464E-2</v>
      </c>
      <c r="BJ44" s="38">
        <v>0</v>
      </c>
      <c r="BK44" s="38">
        <f t="shared" si="43"/>
        <v>17.670000000000002</v>
      </c>
      <c r="BL44" s="38">
        <f t="shared" si="44"/>
        <v>-17.670000000000002</v>
      </c>
      <c r="BM44" s="46">
        <f t="shared" si="30"/>
        <v>40</v>
      </c>
      <c r="BN44" s="68">
        <v>5.12</v>
      </c>
      <c r="BO44" s="11">
        <v>5.12</v>
      </c>
      <c r="BP44" s="21">
        <f t="shared" si="31"/>
        <v>0</v>
      </c>
      <c r="BQ44" s="8">
        <v>0</v>
      </c>
      <c r="BR44" s="8">
        <f t="shared" si="32"/>
        <v>5.12</v>
      </c>
      <c r="BS44" s="8">
        <f t="shared" si="33"/>
        <v>-5.12</v>
      </c>
      <c r="BT44" s="60">
        <f t="shared" si="34"/>
        <v>203</v>
      </c>
    </row>
    <row r="45" spans="1:72" x14ac:dyDescent="0.3">
      <c r="A45" s="1">
        <v>931616</v>
      </c>
      <c r="B45" s="77" t="s">
        <v>184</v>
      </c>
      <c r="C45" s="26" t="s">
        <v>0</v>
      </c>
      <c r="D45" s="72">
        <f t="shared" si="0"/>
        <v>1397</v>
      </c>
      <c r="E45" s="57">
        <f t="shared" si="1"/>
        <v>178</v>
      </c>
      <c r="F45" s="90" t="s">
        <v>256</v>
      </c>
      <c r="G45" s="91" t="s">
        <v>21</v>
      </c>
      <c r="H45" s="91" t="s">
        <v>21</v>
      </c>
      <c r="I45" s="92" t="s">
        <v>21</v>
      </c>
      <c r="J45" s="83">
        <v>15</v>
      </c>
      <c r="K45" s="53">
        <v>10.06</v>
      </c>
      <c r="L45" s="11"/>
      <c r="M45" s="21" t="str">
        <f t="shared" si="35"/>
        <v/>
      </c>
      <c r="N45" s="37" t="s">
        <v>21</v>
      </c>
      <c r="O45" s="38">
        <v>0</v>
      </c>
      <c r="P45" s="38">
        <f t="shared" si="36"/>
        <v>10.06</v>
      </c>
      <c r="Q45" s="57">
        <f t="shared" si="4"/>
        <v>84</v>
      </c>
      <c r="R45" s="53">
        <v>15.68</v>
      </c>
      <c r="S45" s="11"/>
      <c r="T45" s="21" t="str">
        <f t="shared" si="5"/>
        <v/>
      </c>
      <c r="U45" s="38">
        <v>-0.7</v>
      </c>
      <c r="V45" s="38">
        <f t="shared" si="37"/>
        <v>14.98</v>
      </c>
      <c r="W45" s="39">
        <f t="shared" si="7"/>
        <v>172</v>
      </c>
      <c r="X45" s="53">
        <v>242.79</v>
      </c>
      <c r="Y45" s="11"/>
      <c r="Z45" s="21" t="str">
        <f t="shared" si="45"/>
        <v/>
      </c>
      <c r="AA45" s="37" t="s">
        <v>21</v>
      </c>
      <c r="AB45" s="59">
        <v>0</v>
      </c>
      <c r="AC45" s="38">
        <f t="shared" ref="AC45:AC50" si="53">IF(X45&gt;0,X45+AB45,Y45+AB45)</f>
        <v>242.79</v>
      </c>
      <c r="AD45" s="39">
        <f t="shared" si="10"/>
        <v>111</v>
      </c>
      <c r="AE45" s="65">
        <v>3.09</v>
      </c>
      <c r="AF45" s="11"/>
      <c r="AG45" s="21" t="str">
        <f t="shared" si="46"/>
        <v/>
      </c>
      <c r="AH45" s="38">
        <v>0</v>
      </c>
      <c r="AI45" s="38">
        <f t="shared" si="39"/>
        <v>3.09</v>
      </c>
      <c r="AJ45" s="38">
        <f t="shared" si="40"/>
        <v>-3.09</v>
      </c>
      <c r="AK45" s="39">
        <f t="shared" si="14"/>
        <v>184</v>
      </c>
      <c r="AL45" s="65" t="s">
        <v>10</v>
      </c>
      <c r="AM45" s="11"/>
      <c r="AN45" s="21" t="str">
        <f t="shared" si="47"/>
        <v/>
      </c>
      <c r="AO45" s="38">
        <v>0</v>
      </c>
      <c r="AP45" s="38"/>
      <c r="AQ45" s="38"/>
      <c r="AR45" s="39">
        <f t="shared" si="18"/>
        <v>201</v>
      </c>
      <c r="AS45" s="62">
        <v>1.1000000000000001</v>
      </c>
      <c r="AT45" s="11"/>
      <c r="AU45" s="21" t="str">
        <f t="shared" si="48"/>
        <v/>
      </c>
      <c r="AV45" s="38">
        <v>0</v>
      </c>
      <c r="AW45" s="38">
        <f t="shared" si="49"/>
        <v>1.1000000000000001</v>
      </c>
      <c r="AX45" s="38">
        <f t="shared" si="50"/>
        <v>-1.1000000000000001</v>
      </c>
      <c r="AY45" s="46">
        <f t="shared" si="22"/>
        <v>107</v>
      </c>
      <c r="AZ45" s="68">
        <v>20.97</v>
      </c>
      <c r="BA45" s="11"/>
      <c r="BB45" s="21" t="str">
        <f t="shared" si="51"/>
        <v/>
      </c>
      <c r="BC45" s="38">
        <v>0</v>
      </c>
      <c r="BD45" s="38">
        <f t="shared" si="41"/>
        <v>20.97</v>
      </c>
      <c r="BE45" s="38">
        <f t="shared" si="42"/>
        <v>-20.97</v>
      </c>
      <c r="BF45" s="46">
        <f t="shared" si="26"/>
        <v>161</v>
      </c>
      <c r="BG45" s="68">
        <v>12.16</v>
      </c>
      <c r="BH45" s="11"/>
      <c r="BI45" s="21" t="str">
        <f t="shared" si="52"/>
        <v/>
      </c>
      <c r="BJ45" s="38">
        <v>0</v>
      </c>
      <c r="BK45" s="38">
        <f t="shared" si="43"/>
        <v>12.16</v>
      </c>
      <c r="BL45" s="38">
        <f t="shared" si="44"/>
        <v>-12.16</v>
      </c>
      <c r="BM45" s="46">
        <f t="shared" si="30"/>
        <v>185</v>
      </c>
      <c r="BN45" s="68">
        <v>5.36</v>
      </c>
      <c r="BO45" s="11"/>
      <c r="BP45" s="21" t="str">
        <f t="shared" si="31"/>
        <v/>
      </c>
      <c r="BQ45" s="8">
        <v>0</v>
      </c>
      <c r="BR45" s="8">
        <f t="shared" si="32"/>
        <v>5.36</v>
      </c>
      <c r="BS45" s="8">
        <f t="shared" si="33"/>
        <v>-5.36</v>
      </c>
      <c r="BT45" s="60">
        <f t="shared" si="34"/>
        <v>192</v>
      </c>
    </row>
    <row r="46" spans="1:72" x14ac:dyDescent="0.3">
      <c r="A46" s="1">
        <v>876431</v>
      </c>
      <c r="B46" s="77" t="s">
        <v>48</v>
      </c>
      <c r="C46" s="26" t="s">
        <v>0</v>
      </c>
      <c r="D46" s="72">
        <f t="shared" si="0"/>
        <v>1482</v>
      </c>
      <c r="E46" s="57">
        <f t="shared" si="1"/>
        <v>184</v>
      </c>
      <c r="F46" s="90" t="s">
        <v>256</v>
      </c>
      <c r="G46" s="91" t="s">
        <v>21</v>
      </c>
      <c r="H46" s="91" t="s">
        <v>21</v>
      </c>
      <c r="I46" s="92" t="s">
        <v>21</v>
      </c>
      <c r="J46" s="83">
        <v>11</v>
      </c>
      <c r="K46" s="53">
        <v>10.7</v>
      </c>
      <c r="L46" s="11">
        <v>11.1</v>
      </c>
      <c r="M46" s="21">
        <f t="shared" si="35"/>
        <v>-3.603603603603607E-2</v>
      </c>
      <c r="N46" s="37" t="s">
        <v>21</v>
      </c>
      <c r="O46" s="38">
        <v>0</v>
      </c>
      <c r="P46" s="38">
        <f t="shared" si="36"/>
        <v>10.7</v>
      </c>
      <c r="Q46" s="57">
        <f t="shared" si="4"/>
        <v>160</v>
      </c>
      <c r="R46" s="53" t="s">
        <v>10</v>
      </c>
      <c r="S46" s="11"/>
      <c r="T46" s="21" t="str">
        <f t="shared" si="5"/>
        <v/>
      </c>
      <c r="U46" s="38">
        <v>-0.7</v>
      </c>
      <c r="V46" s="38"/>
      <c r="W46" s="39">
        <f t="shared" si="7"/>
        <v>192</v>
      </c>
      <c r="X46" s="53">
        <v>268.51</v>
      </c>
      <c r="Y46" s="11">
        <v>268.51</v>
      </c>
      <c r="Z46" s="21">
        <f t="shared" si="45"/>
        <v>0</v>
      </c>
      <c r="AA46" s="37" t="s">
        <v>21</v>
      </c>
      <c r="AB46" s="59">
        <v>0</v>
      </c>
      <c r="AC46" s="38">
        <f t="shared" si="53"/>
        <v>268.51</v>
      </c>
      <c r="AD46" s="39">
        <f t="shared" si="10"/>
        <v>185</v>
      </c>
      <c r="AE46" s="65">
        <v>3.41</v>
      </c>
      <c r="AF46" s="11">
        <v>3.22</v>
      </c>
      <c r="AG46" s="21">
        <f t="shared" si="46"/>
        <v>5.9006211180124203E-2</v>
      </c>
      <c r="AH46" s="38">
        <v>0</v>
      </c>
      <c r="AI46" s="38">
        <f t="shared" si="39"/>
        <v>3.41</v>
      </c>
      <c r="AJ46" s="38">
        <f t="shared" si="40"/>
        <v>-3.41</v>
      </c>
      <c r="AK46" s="39">
        <f t="shared" si="14"/>
        <v>116</v>
      </c>
      <c r="AL46" s="65">
        <v>4.79</v>
      </c>
      <c r="AM46" s="11">
        <v>4.6399999999999997</v>
      </c>
      <c r="AN46" s="21">
        <f t="shared" si="47"/>
        <v>3.232758620689663E-2</v>
      </c>
      <c r="AO46" s="38">
        <v>0</v>
      </c>
      <c r="AP46" s="38">
        <f t="shared" ref="AP46:AP77" si="54">IF(AL46&gt;0,AL46+AO46,AM46+AO46)</f>
        <v>4.79</v>
      </c>
      <c r="AQ46" s="38">
        <f t="shared" ref="AQ46:AQ77" si="55">-AP46</f>
        <v>-4.79</v>
      </c>
      <c r="AR46" s="39">
        <f t="shared" si="18"/>
        <v>163</v>
      </c>
      <c r="AS46" s="62">
        <v>1.1000000000000001</v>
      </c>
      <c r="AT46" s="11">
        <v>1.05</v>
      </c>
      <c r="AU46" s="21">
        <f t="shared" si="48"/>
        <v>4.7619047619047658E-2</v>
      </c>
      <c r="AV46" s="38">
        <v>0</v>
      </c>
      <c r="AW46" s="38">
        <f t="shared" si="49"/>
        <v>1.1000000000000001</v>
      </c>
      <c r="AX46" s="38">
        <f t="shared" si="50"/>
        <v>-1.1000000000000001</v>
      </c>
      <c r="AY46" s="46">
        <f t="shared" si="22"/>
        <v>107</v>
      </c>
      <c r="AZ46" s="68">
        <v>17.78</v>
      </c>
      <c r="BA46" s="11">
        <v>14.27</v>
      </c>
      <c r="BB46" s="21">
        <f t="shared" si="51"/>
        <v>0.24597056762438693</v>
      </c>
      <c r="BC46" s="38">
        <v>0</v>
      </c>
      <c r="BD46" s="38">
        <f t="shared" si="41"/>
        <v>17.78</v>
      </c>
      <c r="BE46" s="38">
        <f t="shared" si="42"/>
        <v>-17.78</v>
      </c>
      <c r="BF46" s="46">
        <f t="shared" si="26"/>
        <v>195</v>
      </c>
      <c r="BG46" s="68">
        <v>11.58</v>
      </c>
      <c r="BH46" s="11">
        <v>10.44</v>
      </c>
      <c r="BI46" s="21">
        <f t="shared" si="52"/>
        <v>0.10919540229885064</v>
      </c>
      <c r="BJ46" s="38">
        <v>0</v>
      </c>
      <c r="BK46" s="38">
        <f t="shared" si="43"/>
        <v>11.58</v>
      </c>
      <c r="BL46" s="38">
        <f t="shared" si="44"/>
        <v>-11.58</v>
      </c>
      <c r="BM46" s="46">
        <f t="shared" si="30"/>
        <v>197</v>
      </c>
      <c r="BN46" s="68">
        <v>5.7</v>
      </c>
      <c r="BO46" s="11">
        <v>5.04</v>
      </c>
      <c r="BP46" s="21">
        <f t="shared" si="31"/>
        <v>0.13095238095238099</v>
      </c>
      <c r="BQ46" s="8">
        <v>0</v>
      </c>
      <c r="BR46" s="8">
        <f t="shared" si="32"/>
        <v>5.7</v>
      </c>
      <c r="BS46" s="8">
        <f t="shared" si="33"/>
        <v>-5.7</v>
      </c>
      <c r="BT46" s="60">
        <f t="shared" si="34"/>
        <v>167</v>
      </c>
    </row>
    <row r="47" spans="1:72" x14ac:dyDescent="0.3">
      <c r="A47" s="1">
        <v>938907</v>
      </c>
      <c r="B47" s="77" t="s">
        <v>183</v>
      </c>
      <c r="C47" s="26" t="s">
        <v>0</v>
      </c>
      <c r="D47" s="72">
        <f t="shared" si="0"/>
        <v>1518</v>
      </c>
      <c r="E47" s="57">
        <f t="shared" si="1"/>
        <v>191</v>
      </c>
      <c r="F47" s="90" t="s">
        <v>256</v>
      </c>
      <c r="G47" s="91" t="s">
        <v>21</v>
      </c>
      <c r="H47" s="91" t="s">
        <v>21</v>
      </c>
      <c r="I47" s="92" t="s">
        <v>21</v>
      </c>
      <c r="J47" s="83">
        <v>10</v>
      </c>
      <c r="K47" s="53">
        <v>10.94</v>
      </c>
      <c r="L47" s="11"/>
      <c r="M47" s="21"/>
      <c r="N47" s="37" t="s">
        <v>21</v>
      </c>
      <c r="O47" s="38">
        <v>0</v>
      </c>
      <c r="P47" s="38">
        <f t="shared" si="36"/>
        <v>10.94</v>
      </c>
      <c r="Q47" s="57">
        <f t="shared" si="4"/>
        <v>175</v>
      </c>
      <c r="R47" s="53">
        <v>15.44</v>
      </c>
      <c r="S47" s="11"/>
      <c r="T47" s="21" t="str">
        <f t="shared" si="5"/>
        <v/>
      </c>
      <c r="U47" s="38">
        <v>-0.7</v>
      </c>
      <c r="V47" s="38">
        <f>IF(R47&gt;0,R47+U47,"")</f>
        <v>14.74</v>
      </c>
      <c r="W47" s="39">
        <f t="shared" si="7"/>
        <v>170</v>
      </c>
      <c r="X47" s="53">
        <v>256.45</v>
      </c>
      <c r="Y47" s="11"/>
      <c r="Z47" s="21" t="str">
        <f t="shared" si="45"/>
        <v/>
      </c>
      <c r="AA47" s="37" t="s">
        <v>21</v>
      </c>
      <c r="AB47" s="59">
        <v>0</v>
      </c>
      <c r="AC47" s="38">
        <f t="shared" si="53"/>
        <v>256.45</v>
      </c>
      <c r="AD47" s="39">
        <f t="shared" si="10"/>
        <v>154</v>
      </c>
      <c r="AE47" s="65">
        <v>2.63</v>
      </c>
      <c r="AF47" s="11"/>
      <c r="AG47" s="21" t="str">
        <f t="shared" si="46"/>
        <v/>
      </c>
      <c r="AH47" s="38">
        <v>0</v>
      </c>
      <c r="AI47" s="38">
        <f t="shared" si="39"/>
        <v>2.63</v>
      </c>
      <c r="AJ47" s="38">
        <f t="shared" si="40"/>
        <v>-2.63</v>
      </c>
      <c r="AK47" s="39">
        <f t="shared" si="14"/>
        <v>207</v>
      </c>
      <c r="AL47" s="65">
        <v>4.96</v>
      </c>
      <c r="AM47" s="11"/>
      <c r="AN47" s="21" t="str">
        <f t="shared" si="47"/>
        <v/>
      </c>
      <c r="AO47" s="38">
        <v>0</v>
      </c>
      <c r="AP47" s="38">
        <f t="shared" si="54"/>
        <v>4.96</v>
      </c>
      <c r="AQ47" s="38">
        <f t="shared" si="55"/>
        <v>-4.96</v>
      </c>
      <c r="AR47" s="39">
        <f t="shared" si="18"/>
        <v>134</v>
      </c>
      <c r="AS47" s="62">
        <v>0.95</v>
      </c>
      <c r="AT47" s="11"/>
      <c r="AU47" s="21" t="str">
        <f t="shared" si="48"/>
        <v/>
      </c>
      <c r="AV47" s="38">
        <v>0</v>
      </c>
      <c r="AW47" s="38">
        <f t="shared" si="49"/>
        <v>0.95</v>
      </c>
      <c r="AX47" s="38">
        <f t="shared" si="50"/>
        <v>-0.95</v>
      </c>
      <c r="AY47" s="46">
        <f t="shared" si="22"/>
        <v>195</v>
      </c>
      <c r="AZ47" s="68">
        <v>19.68</v>
      </c>
      <c r="BA47" s="11"/>
      <c r="BB47" s="21" t="str">
        <f t="shared" si="51"/>
        <v/>
      </c>
      <c r="BC47" s="38">
        <v>0</v>
      </c>
      <c r="BD47" s="38">
        <f t="shared" si="41"/>
        <v>19.68</v>
      </c>
      <c r="BE47" s="38">
        <f t="shared" si="42"/>
        <v>-19.68</v>
      </c>
      <c r="BF47" s="46">
        <f t="shared" si="26"/>
        <v>180</v>
      </c>
      <c r="BG47" s="68">
        <v>15.23</v>
      </c>
      <c r="BH47" s="11"/>
      <c r="BI47" s="21" t="str">
        <f t="shared" si="52"/>
        <v/>
      </c>
      <c r="BJ47" s="38">
        <v>0</v>
      </c>
      <c r="BK47" s="38">
        <f t="shared" si="43"/>
        <v>15.23</v>
      </c>
      <c r="BL47" s="38">
        <f t="shared" si="44"/>
        <v>-15.23</v>
      </c>
      <c r="BM47" s="46">
        <f t="shared" si="30"/>
        <v>105</v>
      </c>
      <c r="BN47" s="68">
        <v>5.26</v>
      </c>
      <c r="BO47" s="11"/>
      <c r="BP47" s="21" t="str">
        <f t="shared" si="31"/>
        <v/>
      </c>
      <c r="BQ47" s="8">
        <v>0</v>
      </c>
      <c r="BR47" s="8">
        <f t="shared" si="32"/>
        <v>5.26</v>
      </c>
      <c r="BS47" s="8">
        <f t="shared" si="33"/>
        <v>-5.26</v>
      </c>
      <c r="BT47" s="60">
        <f t="shared" si="34"/>
        <v>198</v>
      </c>
    </row>
    <row r="48" spans="1:72" x14ac:dyDescent="0.3">
      <c r="A48" s="1">
        <v>939545</v>
      </c>
      <c r="B48" s="77" t="s">
        <v>182</v>
      </c>
      <c r="C48" s="26" t="s">
        <v>0</v>
      </c>
      <c r="D48" s="72">
        <f t="shared" si="0"/>
        <v>1537</v>
      </c>
      <c r="E48" s="57">
        <f t="shared" si="1"/>
        <v>193</v>
      </c>
      <c r="F48" s="90" t="s">
        <v>256</v>
      </c>
      <c r="G48" s="91" t="s">
        <v>21</v>
      </c>
      <c r="H48" s="91" t="s">
        <v>21</v>
      </c>
      <c r="I48" s="92" t="s">
        <v>21</v>
      </c>
      <c r="J48" s="83">
        <v>9</v>
      </c>
      <c r="K48" s="53">
        <v>11.04</v>
      </c>
      <c r="L48" s="11"/>
      <c r="M48" s="21" t="str">
        <f t="shared" ref="M48:M79" si="56">IF(L48&gt;0,-((K48-L48)/L48)*-1,"")</f>
        <v/>
      </c>
      <c r="N48" s="37" t="s">
        <v>21</v>
      </c>
      <c r="O48" s="38">
        <v>0</v>
      </c>
      <c r="P48" s="38">
        <f t="shared" si="36"/>
        <v>11.04</v>
      </c>
      <c r="Q48" s="57">
        <f t="shared" si="4"/>
        <v>182</v>
      </c>
      <c r="R48" s="53" t="s">
        <v>10</v>
      </c>
      <c r="S48" s="11"/>
      <c r="T48" s="21" t="str">
        <f t="shared" si="5"/>
        <v/>
      </c>
      <c r="U48" s="38">
        <v>-0.7</v>
      </c>
      <c r="V48" s="38"/>
      <c r="W48" s="39">
        <f t="shared" si="7"/>
        <v>192</v>
      </c>
      <c r="X48" s="53">
        <v>243.71</v>
      </c>
      <c r="Y48" s="11"/>
      <c r="Z48" s="21" t="str">
        <f t="shared" si="45"/>
        <v/>
      </c>
      <c r="AA48" s="37" t="s">
        <v>21</v>
      </c>
      <c r="AB48" s="59">
        <v>0</v>
      </c>
      <c r="AC48" s="38">
        <f t="shared" si="53"/>
        <v>243.71</v>
      </c>
      <c r="AD48" s="39">
        <f t="shared" si="10"/>
        <v>116</v>
      </c>
      <c r="AE48" s="65">
        <v>3.25</v>
      </c>
      <c r="AF48" s="11"/>
      <c r="AG48" s="21" t="str">
        <f t="shared" si="46"/>
        <v/>
      </c>
      <c r="AH48" s="38">
        <v>0</v>
      </c>
      <c r="AI48" s="38">
        <f t="shared" si="39"/>
        <v>3.25</v>
      </c>
      <c r="AJ48" s="38">
        <f t="shared" si="40"/>
        <v>-3.25</v>
      </c>
      <c r="AK48" s="39">
        <f t="shared" si="14"/>
        <v>152</v>
      </c>
      <c r="AL48" s="65">
        <v>4.1900000000000004</v>
      </c>
      <c r="AM48" s="11"/>
      <c r="AN48" s="21" t="str">
        <f t="shared" si="47"/>
        <v/>
      </c>
      <c r="AO48" s="38">
        <v>0</v>
      </c>
      <c r="AP48" s="38">
        <f t="shared" si="54"/>
        <v>4.1900000000000004</v>
      </c>
      <c r="AQ48" s="38">
        <f t="shared" si="55"/>
        <v>-4.1900000000000004</v>
      </c>
      <c r="AR48" s="39">
        <f t="shared" si="18"/>
        <v>191</v>
      </c>
      <c r="AS48" s="62">
        <v>0.8</v>
      </c>
      <c r="AT48" s="11"/>
      <c r="AU48" s="21" t="str">
        <f t="shared" si="48"/>
        <v/>
      </c>
      <c r="AV48" s="38">
        <v>0</v>
      </c>
      <c r="AW48" s="38">
        <f t="shared" si="49"/>
        <v>0.8</v>
      </c>
      <c r="AX48" s="38">
        <f t="shared" si="50"/>
        <v>-0.8</v>
      </c>
      <c r="AY48" s="46">
        <f t="shared" si="22"/>
        <v>211</v>
      </c>
      <c r="AZ48" s="68">
        <v>21.86</v>
      </c>
      <c r="BA48" s="11"/>
      <c r="BB48" s="21" t="str">
        <f t="shared" si="51"/>
        <v/>
      </c>
      <c r="BC48" s="38">
        <v>0</v>
      </c>
      <c r="BD48" s="38">
        <f t="shared" si="41"/>
        <v>21.86</v>
      </c>
      <c r="BE48" s="38">
        <f t="shared" si="42"/>
        <v>-21.86</v>
      </c>
      <c r="BF48" s="46">
        <f t="shared" si="26"/>
        <v>150</v>
      </c>
      <c r="BG48" s="68">
        <v>14.6</v>
      </c>
      <c r="BH48" s="11"/>
      <c r="BI48" s="21" t="str">
        <f t="shared" si="52"/>
        <v/>
      </c>
      <c r="BJ48" s="38">
        <v>0</v>
      </c>
      <c r="BK48" s="38">
        <f t="shared" si="43"/>
        <v>14.6</v>
      </c>
      <c r="BL48" s="38">
        <f t="shared" si="44"/>
        <v>-14.6</v>
      </c>
      <c r="BM48" s="46">
        <f t="shared" si="30"/>
        <v>129</v>
      </c>
      <c r="BN48" s="68" t="s">
        <v>10</v>
      </c>
      <c r="BO48" s="11"/>
      <c r="BP48" s="21" t="str">
        <f t="shared" si="31"/>
        <v/>
      </c>
      <c r="BQ48" s="8">
        <v>0</v>
      </c>
      <c r="BR48" s="8"/>
      <c r="BS48" s="8"/>
      <c r="BT48" s="60">
        <f t="shared" si="34"/>
        <v>214</v>
      </c>
    </row>
    <row r="49" spans="1:72" x14ac:dyDescent="0.3">
      <c r="A49" s="1">
        <v>927545</v>
      </c>
      <c r="B49" s="77" t="s">
        <v>55</v>
      </c>
      <c r="C49" s="26" t="s">
        <v>0</v>
      </c>
      <c r="D49" s="72">
        <f t="shared" si="0"/>
        <v>1786</v>
      </c>
      <c r="E49" s="57">
        <f t="shared" si="1"/>
        <v>213</v>
      </c>
      <c r="F49" s="90" t="s">
        <v>256</v>
      </c>
      <c r="G49" s="91" t="s">
        <v>21</v>
      </c>
      <c r="H49" s="91" t="s">
        <v>21</v>
      </c>
      <c r="I49" s="92" t="s">
        <v>21</v>
      </c>
      <c r="J49" s="83">
        <v>5</v>
      </c>
      <c r="K49" s="53">
        <v>11.54</v>
      </c>
      <c r="L49" s="11">
        <v>11.58</v>
      </c>
      <c r="M49" s="21">
        <f t="shared" si="56"/>
        <v>-3.4542314335061245E-3</v>
      </c>
      <c r="N49" s="37" t="s">
        <v>21</v>
      </c>
      <c r="O49" s="38">
        <v>0</v>
      </c>
      <c r="P49" s="38">
        <f t="shared" si="36"/>
        <v>11.54</v>
      </c>
      <c r="Q49" s="57">
        <f t="shared" si="4"/>
        <v>202</v>
      </c>
      <c r="R49" s="53">
        <v>17.98</v>
      </c>
      <c r="S49" s="11"/>
      <c r="T49" s="21" t="str">
        <f t="shared" si="5"/>
        <v/>
      </c>
      <c r="U49" s="38">
        <v>-0.7</v>
      </c>
      <c r="V49" s="38">
        <f>IF(R49&gt;0,R49+U49,"")</f>
        <v>17.28</v>
      </c>
      <c r="W49" s="39">
        <f t="shared" si="7"/>
        <v>187</v>
      </c>
      <c r="X49" s="53">
        <v>255.23</v>
      </c>
      <c r="Y49" s="11">
        <v>267.88</v>
      </c>
      <c r="Z49" s="21">
        <f t="shared" si="45"/>
        <v>-4.7222637001642545E-2</v>
      </c>
      <c r="AA49" s="37" t="s">
        <v>21</v>
      </c>
      <c r="AB49" s="59">
        <v>0</v>
      </c>
      <c r="AC49" s="38">
        <f t="shared" si="53"/>
        <v>255.23</v>
      </c>
      <c r="AD49" s="39">
        <f t="shared" si="10"/>
        <v>150</v>
      </c>
      <c r="AE49" s="65">
        <v>2.46</v>
      </c>
      <c r="AF49" s="11">
        <v>2.46</v>
      </c>
      <c r="AG49" s="21">
        <f t="shared" si="46"/>
        <v>0</v>
      </c>
      <c r="AH49" s="38">
        <v>0</v>
      </c>
      <c r="AI49" s="38">
        <f t="shared" si="39"/>
        <v>2.46</v>
      </c>
      <c r="AJ49" s="38">
        <f t="shared" si="40"/>
        <v>-2.46</v>
      </c>
      <c r="AK49" s="39">
        <f t="shared" si="14"/>
        <v>210</v>
      </c>
      <c r="AL49" s="65">
        <v>4</v>
      </c>
      <c r="AM49" s="11">
        <v>4</v>
      </c>
      <c r="AN49" s="21">
        <f t="shared" si="47"/>
        <v>0</v>
      </c>
      <c r="AO49" s="38">
        <v>0</v>
      </c>
      <c r="AP49" s="38">
        <f t="shared" si="54"/>
        <v>4</v>
      </c>
      <c r="AQ49" s="38">
        <f t="shared" si="55"/>
        <v>-4</v>
      </c>
      <c r="AR49" s="39">
        <f t="shared" si="18"/>
        <v>193</v>
      </c>
      <c r="AS49" s="62">
        <v>0.85</v>
      </c>
      <c r="AT49" s="11">
        <v>0.8</v>
      </c>
      <c r="AU49" s="21">
        <f t="shared" si="48"/>
        <v>6.2499999999999917E-2</v>
      </c>
      <c r="AV49" s="38">
        <v>0</v>
      </c>
      <c r="AW49" s="38">
        <f t="shared" si="49"/>
        <v>0.85</v>
      </c>
      <c r="AX49" s="38">
        <f t="shared" si="50"/>
        <v>-0.85</v>
      </c>
      <c r="AY49" s="46">
        <f t="shared" si="22"/>
        <v>210</v>
      </c>
      <c r="AZ49" s="68">
        <v>13.85</v>
      </c>
      <c r="BA49" s="11">
        <v>13.85</v>
      </c>
      <c r="BB49" s="21">
        <f t="shared" si="51"/>
        <v>0</v>
      </c>
      <c r="BC49" s="38">
        <v>0</v>
      </c>
      <c r="BD49" s="38">
        <f t="shared" si="41"/>
        <v>13.85</v>
      </c>
      <c r="BE49" s="38">
        <f t="shared" si="42"/>
        <v>-13.85</v>
      </c>
      <c r="BF49" s="46">
        <f t="shared" si="26"/>
        <v>209</v>
      </c>
      <c r="BG49" s="68">
        <v>8.68</v>
      </c>
      <c r="BH49" s="11">
        <v>8.68</v>
      </c>
      <c r="BI49" s="21">
        <f t="shared" si="52"/>
        <v>0</v>
      </c>
      <c r="BJ49" s="38">
        <v>0</v>
      </c>
      <c r="BK49" s="38">
        <f t="shared" si="43"/>
        <v>8.68</v>
      </c>
      <c r="BL49" s="38">
        <f t="shared" si="44"/>
        <v>-8.68</v>
      </c>
      <c r="BM49" s="46">
        <f t="shared" si="30"/>
        <v>212</v>
      </c>
      <c r="BN49" s="68">
        <v>3.22</v>
      </c>
      <c r="BO49" s="11">
        <v>2.39</v>
      </c>
      <c r="BP49" s="21">
        <f t="shared" si="31"/>
        <v>0.34728033472803349</v>
      </c>
      <c r="BQ49" s="8">
        <v>0</v>
      </c>
      <c r="BR49" s="8">
        <f>IF(BN49&gt;0,BN49+BQ49,BO49+BQ49)</f>
        <v>3.22</v>
      </c>
      <c r="BS49" s="8">
        <f t="shared" ref="BS49:BS80" si="57">-BR49</f>
        <v>-3.22</v>
      </c>
      <c r="BT49" s="60">
        <f t="shared" si="34"/>
        <v>213</v>
      </c>
    </row>
    <row r="50" spans="1:72" x14ac:dyDescent="0.3">
      <c r="A50" s="1">
        <v>921435</v>
      </c>
      <c r="B50" s="77" t="s">
        <v>49</v>
      </c>
      <c r="C50" s="26" t="s">
        <v>0</v>
      </c>
      <c r="D50" s="72">
        <f t="shared" si="0"/>
        <v>1830</v>
      </c>
      <c r="E50" s="57">
        <f t="shared" si="1"/>
        <v>216</v>
      </c>
      <c r="F50" s="90" t="s">
        <v>256</v>
      </c>
      <c r="G50" s="91" t="s">
        <v>21</v>
      </c>
      <c r="H50" s="91" t="s">
        <v>21</v>
      </c>
      <c r="I50" s="92" t="s">
        <v>21</v>
      </c>
      <c r="J50" s="83">
        <v>5</v>
      </c>
      <c r="K50" s="53">
        <v>11.28</v>
      </c>
      <c r="L50" s="11"/>
      <c r="M50" s="21" t="str">
        <f t="shared" si="56"/>
        <v/>
      </c>
      <c r="N50" s="37" t="s">
        <v>21</v>
      </c>
      <c r="O50" s="38">
        <v>0</v>
      </c>
      <c r="P50" s="38">
        <f t="shared" si="36"/>
        <v>11.28</v>
      </c>
      <c r="Q50" s="57">
        <f t="shared" si="4"/>
        <v>197</v>
      </c>
      <c r="R50" s="53" t="s">
        <v>10</v>
      </c>
      <c r="S50" s="11">
        <v>15.53</v>
      </c>
      <c r="T50" s="21"/>
      <c r="U50" s="38">
        <v>-0.7</v>
      </c>
      <c r="V50" s="38"/>
      <c r="W50" s="39">
        <f t="shared" si="7"/>
        <v>192</v>
      </c>
      <c r="X50" s="53">
        <v>298.72000000000003</v>
      </c>
      <c r="Y50" s="11">
        <v>298.72000000000003</v>
      </c>
      <c r="Z50" s="21">
        <f t="shared" si="45"/>
        <v>0</v>
      </c>
      <c r="AA50" s="37" t="s">
        <v>21</v>
      </c>
      <c r="AB50" s="59">
        <v>0</v>
      </c>
      <c r="AC50" s="38">
        <f t="shared" si="53"/>
        <v>298.72000000000003</v>
      </c>
      <c r="AD50" s="39">
        <f t="shared" si="10"/>
        <v>204</v>
      </c>
      <c r="AE50" s="65" t="s">
        <v>10</v>
      </c>
      <c r="AF50" s="11"/>
      <c r="AG50" s="21" t="str">
        <f t="shared" si="46"/>
        <v/>
      </c>
      <c r="AH50" s="38">
        <v>0</v>
      </c>
      <c r="AI50" s="38"/>
      <c r="AJ50" s="38"/>
      <c r="AK50" s="39">
        <f t="shared" si="14"/>
        <v>213</v>
      </c>
      <c r="AL50" s="65">
        <v>3.9</v>
      </c>
      <c r="AM50" s="11">
        <v>3.65</v>
      </c>
      <c r="AN50" s="21">
        <f t="shared" si="47"/>
        <v>6.8493150684931503E-2</v>
      </c>
      <c r="AO50" s="38">
        <v>0</v>
      </c>
      <c r="AP50" s="38">
        <f t="shared" si="54"/>
        <v>3.9</v>
      </c>
      <c r="AQ50" s="38">
        <f t="shared" si="55"/>
        <v>-3.9</v>
      </c>
      <c r="AR50" s="39">
        <f t="shared" si="18"/>
        <v>196</v>
      </c>
      <c r="AS50" s="62">
        <v>0.9</v>
      </c>
      <c r="AT50" s="11"/>
      <c r="AU50" s="21" t="str">
        <f t="shared" si="48"/>
        <v/>
      </c>
      <c r="AV50" s="38">
        <v>0</v>
      </c>
      <c r="AW50" s="38">
        <f t="shared" si="49"/>
        <v>0.9</v>
      </c>
      <c r="AX50" s="38">
        <f t="shared" si="50"/>
        <v>-0.9</v>
      </c>
      <c r="AY50" s="46">
        <f t="shared" si="22"/>
        <v>199</v>
      </c>
      <c r="AZ50" s="68" t="s">
        <v>10</v>
      </c>
      <c r="BA50" s="11"/>
      <c r="BB50" s="21" t="str">
        <f t="shared" si="51"/>
        <v/>
      </c>
      <c r="BC50" s="38">
        <v>0</v>
      </c>
      <c r="BD50" s="38"/>
      <c r="BE50" s="38"/>
      <c r="BF50" s="46">
        <f t="shared" si="26"/>
        <v>211</v>
      </c>
      <c r="BG50" s="68">
        <v>10.38</v>
      </c>
      <c r="BH50" s="11">
        <v>7.83</v>
      </c>
      <c r="BI50" s="21">
        <f t="shared" si="52"/>
        <v>0.32567049808429127</v>
      </c>
      <c r="BJ50" s="38">
        <v>0</v>
      </c>
      <c r="BK50" s="38">
        <f t="shared" si="43"/>
        <v>10.38</v>
      </c>
      <c r="BL50" s="38">
        <f t="shared" si="44"/>
        <v>-10.38</v>
      </c>
      <c r="BM50" s="46">
        <f t="shared" si="30"/>
        <v>206</v>
      </c>
      <c r="BN50" s="68">
        <v>3.4</v>
      </c>
      <c r="BO50" s="11"/>
      <c r="BP50" s="21" t="str">
        <f t="shared" si="31"/>
        <v/>
      </c>
      <c r="BQ50" s="8">
        <v>0</v>
      </c>
      <c r="BR50" s="8">
        <f>IF(BN50&gt;0,BN50+BQ50,BO50+BQ50)</f>
        <v>3.4</v>
      </c>
      <c r="BS50" s="8">
        <f t="shared" si="57"/>
        <v>-3.4</v>
      </c>
      <c r="BT50" s="60">
        <f t="shared" si="34"/>
        <v>212</v>
      </c>
    </row>
    <row r="51" spans="1:72" x14ac:dyDescent="0.3">
      <c r="A51" s="1">
        <v>887421</v>
      </c>
      <c r="B51" s="22" t="s">
        <v>114</v>
      </c>
      <c r="C51" s="26" t="s">
        <v>4</v>
      </c>
      <c r="D51" s="72">
        <f t="shared" si="0"/>
        <v>162</v>
      </c>
      <c r="E51" s="57">
        <f t="shared" si="1"/>
        <v>8</v>
      </c>
      <c r="F51" s="7" t="s">
        <v>254</v>
      </c>
      <c r="G51" s="20">
        <f>-M51+AG51+AN51+AU51+BB51+BI51</f>
        <v>1.4413945564819688</v>
      </c>
      <c r="H51" s="20">
        <f>G51/6</f>
        <v>0.24023242608032813</v>
      </c>
      <c r="I51" s="19">
        <v>20</v>
      </c>
      <c r="J51" s="83">
        <v>29</v>
      </c>
      <c r="K51" s="53">
        <v>7.11</v>
      </c>
      <c r="L51" s="11">
        <v>7.5</v>
      </c>
      <c r="M51" s="21">
        <f t="shared" si="56"/>
        <v>-5.1999999999999956E-2</v>
      </c>
      <c r="N51" s="37">
        <f t="shared" ref="N51:N82" si="58">IF(K51&gt;0,K51*1.5,L51*1.5)</f>
        <v>10.665000000000001</v>
      </c>
      <c r="O51" s="38">
        <v>-1.35</v>
      </c>
      <c r="P51" s="38">
        <f t="shared" ref="P51:P82" si="59">IF(N51&gt;0,N51+O51,"")</f>
        <v>9.3150000000000013</v>
      </c>
      <c r="Q51" s="57">
        <f t="shared" si="4"/>
        <v>24</v>
      </c>
      <c r="R51" s="53">
        <v>11.57</v>
      </c>
      <c r="S51" s="11">
        <v>12.01</v>
      </c>
      <c r="T51" s="21">
        <f t="shared" ref="T51:T97" si="60">IF(S51&gt;0,-((R51-S51)/S51)*-1,"")</f>
        <v>-3.6636136552872567E-2</v>
      </c>
      <c r="U51" s="38">
        <v>-0.05</v>
      </c>
      <c r="V51" s="38">
        <f t="shared" ref="V51:V73" si="61">IF(R51&gt;0,R51+U51,"")</f>
        <v>11.52</v>
      </c>
      <c r="W51" s="39">
        <f t="shared" si="7"/>
        <v>21</v>
      </c>
      <c r="X51" s="53">
        <v>238.63</v>
      </c>
      <c r="Y51" s="11">
        <v>139.58000000000001</v>
      </c>
      <c r="Z51" s="21">
        <f t="shared" si="45"/>
        <v>0.70962888665997981</v>
      </c>
      <c r="AA51" s="37" t="s">
        <v>21</v>
      </c>
      <c r="AB51" s="59">
        <v>-20</v>
      </c>
      <c r="AC51" s="38">
        <f>IF(X51&gt;0,X51+AB51,"")</f>
        <v>218.63</v>
      </c>
      <c r="AD51" s="39">
        <f t="shared" si="10"/>
        <v>33</v>
      </c>
      <c r="AE51" s="65">
        <v>3.65</v>
      </c>
      <c r="AF51" s="11">
        <v>3.25</v>
      </c>
      <c r="AG51" s="21">
        <f t="shared" si="46"/>
        <v>0.12307692307692306</v>
      </c>
      <c r="AH51" s="38">
        <v>0.55000000000000004</v>
      </c>
      <c r="AI51" s="38">
        <f t="shared" ref="AI51:AI82" si="62">IF(AE51&gt;0,AE51+AH51,AF51+AH51)</f>
        <v>4.2</v>
      </c>
      <c r="AJ51" s="38">
        <f t="shared" ref="AJ51:AJ82" si="63">-AI51</f>
        <v>-4.2</v>
      </c>
      <c r="AK51" s="39">
        <f t="shared" si="14"/>
        <v>13</v>
      </c>
      <c r="AL51" s="65">
        <v>5.47</v>
      </c>
      <c r="AM51" s="11">
        <v>4.83</v>
      </c>
      <c r="AN51" s="21">
        <f t="shared" si="47"/>
        <v>0.13250517598343678</v>
      </c>
      <c r="AO51" s="38">
        <v>0.65</v>
      </c>
      <c r="AP51" s="38">
        <f t="shared" si="54"/>
        <v>6.12</v>
      </c>
      <c r="AQ51" s="38">
        <f t="shared" si="55"/>
        <v>-6.12</v>
      </c>
      <c r="AR51" s="39">
        <f t="shared" si="18"/>
        <v>9</v>
      </c>
      <c r="AS51" s="62">
        <v>1.1000000000000001</v>
      </c>
      <c r="AT51" s="11">
        <v>0.95</v>
      </c>
      <c r="AU51" s="21">
        <f t="shared" si="48"/>
        <v>0.15789473684210542</v>
      </c>
      <c r="AV51" s="38">
        <v>0.15</v>
      </c>
      <c r="AW51" s="38">
        <f t="shared" si="49"/>
        <v>1.25</v>
      </c>
      <c r="AX51" s="38">
        <f t="shared" si="50"/>
        <v>-1.25</v>
      </c>
      <c r="AY51" s="46">
        <f t="shared" si="22"/>
        <v>25</v>
      </c>
      <c r="AZ51" s="68">
        <v>28.69</v>
      </c>
      <c r="BA51" s="11">
        <v>24.06</v>
      </c>
      <c r="BB51" s="21">
        <f t="shared" si="51"/>
        <v>0.19243557772236089</v>
      </c>
      <c r="BC51" s="38">
        <v>6.8</v>
      </c>
      <c r="BD51" s="38">
        <f t="shared" ref="BD51:BD82" si="64">IF(AZ51&gt;0,AZ51+BC51,BA51+BC51)</f>
        <v>35.49</v>
      </c>
      <c r="BE51" s="38">
        <f t="shared" ref="BE51:BE82" si="65">-BD51</f>
        <v>-35.49</v>
      </c>
      <c r="BF51" s="46">
        <f t="shared" si="26"/>
        <v>12</v>
      </c>
      <c r="BG51" s="68">
        <v>15.98</v>
      </c>
      <c r="BH51" s="11">
        <v>8.9600000000000009</v>
      </c>
      <c r="BI51" s="21">
        <f t="shared" si="52"/>
        <v>0.78348214285714268</v>
      </c>
      <c r="BJ51" s="38">
        <v>4.5999999999999996</v>
      </c>
      <c r="BK51" s="38">
        <f t="shared" si="43"/>
        <v>20.58</v>
      </c>
      <c r="BL51" s="38">
        <f t="shared" si="44"/>
        <v>-20.58</v>
      </c>
      <c r="BM51" s="46">
        <f t="shared" si="30"/>
        <v>16</v>
      </c>
      <c r="BN51" s="68">
        <v>7</v>
      </c>
      <c r="BO51" s="11">
        <v>6.42</v>
      </c>
      <c r="BP51" s="21">
        <f t="shared" si="31"/>
        <v>9.0342679127725867E-2</v>
      </c>
      <c r="BQ51" s="8">
        <v>1.9</v>
      </c>
      <c r="BR51" s="8">
        <f>IF(BN51&gt;0,BN51+BQ51,"")</f>
        <v>8.9</v>
      </c>
      <c r="BS51" s="8">
        <f t="shared" si="57"/>
        <v>-8.9</v>
      </c>
      <c r="BT51" s="60">
        <f t="shared" si="34"/>
        <v>9</v>
      </c>
    </row>
    <row r="52" spans="1:72" x14ac:dyDescent="0.3">
      <c r="A52" s="1">
        <v>887406</v>
      </c>
      <c r="B52" s="22" t="s">
        <v>113</v>
      </c>
      <c r="C52" s="26" t="s">
        <v>4</v>
      </c>
      <c r="D52" s="72">
        <f t="shared" si="0"/>
        <v>214</v>
      </c>
      <c r="E52" s="57">
        <f t="shared" si="1"/>
        <v>16</v>
      </c>
      <c r="F52" s="7" t="s">
        <v>254</v>
      </c>
      <c r="G52" s="20">
        <f>-M52+AG52+AN52+AU52+BB52+BI52</f>
        <v>1.1606301215216492</v>
      </c>
      <c r="H52" s="20">
        <f>G52/6</f>
        <v>0.19343835358694153</v>
      </c>
      <c r="I52" s="19">
        <v>30</v>
      </c>
      <c r="J52" s="83">
        <v>25</v>
      </c>
      <c r="K52" s="53">
        <v>6.78</v>
      </c>
      <c r="L52" s="11">
        <v>7.11</v>
      </c>
      <c r="M52" s="21">
        <f t="shared" si="56"/>
        <v>-4.641350210970465E-2</v>
      </c>
      <c r="N52" s="37">
        <f t="shared" si="58"/>
        <v>10.17</v>
      </c>
      <c r="O52" s="38">
        <v>-1.35</v>
      </c>
      <c r="P52" s="38">
        <f t="shared" si="59"/>
        <v>8.82</v>
      </c>
      <c r="Q52" s="57">
        <f t="shared" si="4"/>
        <v>3</v>
      </c>
      <c r="R52" s="53">
        <v>11.97</v>
      </c>
      <c r="S52" s="11">
        <v>11.83</v>
      </c>
      <c r="T52" s="21">
        <f t="shared" si="60"/>
        <v>1.1834319526627267E-2</v>
      </c>
      <c r="U52" s="38">
        <v>-0.05</v>
      </c>
      <c r="V52" s="38">
        <f t="shared" si="61"/>
        <v>11.92</v>
      </c>
      <c r="W52" s="39">
        <f t="shared" si="7"/>
        <v>40</v>
      </c>
      <c r="X52" s="53">
        <v>235.75</v>
      </c>
      <c r="Y52" s="11">
        <v>136.09</v>
      </c>
      <c r="Z52" s="21">
        <f t="shared" si="45"/>
        <v>0.73230950106547132</v>
      </c>
      <c r="AA52" s="37" t="s">
        <v>21</v>
      </c>
      <c r="AB52" s="59">
        <v>-20</v>
      </c>
      <c r="AC52" s="38">
        <f>IF(X52&gt;0,X52+AB52,"")</f>
        <v>215.75</v>
      </c>
      <c r="AD52" s="39">
        <f t="shared" si="10"/>
        <v>26</v>
      </c>
      <c r="AE52" s="65">
        <v>3.74</v>
      </c>
      <c r="AF52" s="11">
        <v>3.27</v>
      </c>
      <c r="AG52" s="21">
        <f t="shared" si="46"/>
        <v>0.14373088685015298</v>
      </c>
      <c r="AH52" s="38">
        <v>0.55000000000000004</v>
      </c>
      <c r="AI52" s="38">
        <f t="shared" si="62"/>
        <v>4.29</v>
      </c>
      <c r="AJ52" s="38">
        <f t="shared" si="63"/>
        <v>-4.29</v>
      </c>
      <c r="AK52" s="39">
        <f t="shared" si="14"/>
        <v>7</v>
      </c>
      <c r="AL52" s="65">
        <v>4.97</v>
      </c>
      <c r="AM52" s="11">
        <v>4.54</v>
      </c>
      <c r="AN52" s="21">
        <f t="shared" si="47"/>
        <v>9.4713656387665129E-2</v>
      </c>
      <c r="AO52" s="38">
        <v>0.65</v>
      </c>
      <c r="AP52" s="38">
        <f t="shared" si="54"/>
        <v>5.62</v>
      </c>
      <c r="AQ52" s="38">
        <f t="shared" si="55"/>
        <v>-5.62</v>
      </c>
      <c r="AR52" s="39">
        <f t="shared" si="18"/>
        <v>46</v>
      </c>
      <c r="AS52" s="62">
        <v>1.1000000000000001</v>
      </c>
      <c r="AT52" s="11">
        <v>0.95</v>
      </c>
      <c r="AU52" s="21">
        <f t="shared" si="48"/>
        <v>0.15789473684210542</v>
      </c>
      <c r="AV52" s="38">
        <v>0.15</v>
      </c>
      <c r="AW52" s="38">
        <f t="shared" si="49"/>
        <v>1.25</v>
      </c>
      <c r="AX52" s="38">
        <f t="shared" si="50"/>
        <v>-1.25</v>
      </c>
      <c r="AY52" s="46">
        <f t="shared" si="22"/>
        <v>25</v>
      </c>
      <c r="AZ52" s="68">
        <v>35.869999999999997</v>
      </c>
      <c r="BA52" s="11">
        <v>27.24</v>
      </c>
      <c r="BB52" s="21">
        <f t="shared" si="51"/>
        <v>0.31681350954478704</v>
      </c>
      <c r="BC52" s="38">
        <v>6.8</v>
      </c>
      <c r="BD52" s="38">
        <f t="shared" si="64"/>
        <v>42.669999999999995</v>
      </c>
      <c r="BE52" s="38">
        <f t="shared" si="65"/>
        <v>-42.669999999999995</v>
      </c>
      <c r="BF52" s="46">
        <f t="shared" si="26"/>
        <v>2</v>
      </c>
      <c r="BG52" s="68">
        <v>13.17</v>
      </c>
      <c r="BH52" s="11">
        <v>9.4</v>
      </c>
      <c r="BI52" s="21">
        <f t="shared" si="52"/>
        <v>0.40106382978723398</v>
      </c>
      <c r="BJ52" s="38">
        <v>4.5999999999999996</v>
      </c>
      <c r="BK52" s="38">
        <f t="shared" si="43"/>
        <v>17.77</v>
      </c>
      <c r="BL52" s="38">
        <f t="shared" si="44"/>
        <v>-17.77</v>
      </c>
      <c r="BM52" s="46">
        <f t="shared" si="30"/>
        <v>38</v>
      </c>
      <c r="BN52" s="68">
        <v>5.99</v>
      </c>
      <c r="BO52" s="11">
        <v>6.2</v>
      </c>
      <c r="BP52" s="21">
        <f t="shared" si="31"/>
        <v>-3.387096774193548E-2</v>
      </c>
      <c r="BQ52" s="8">
        <v>1.9</v>
      </c>
      <c r="BR52" s="8">
        <f>IF(BN52&gt;0,BN52+BQ52,"")</f>
        <v>7.8900000000000006</v>
      </c>
      <c r="BS52" s="8">
        <f t="shared" si="57"/>
        <v>-7.8900000000000006</v>
      </c>
      <c r="BT52" s="60">
        <f t="shared" si="34"/>
        <v>27</v>
      </c>
    </row>
    <row r="53" spans="1:72" x14ac:dyDescent="0.3">
      <c r="A53" s="1">
        <v>887413</v>
      </c>
      <c r="B53" s="22" t="s">
        <v>115</v>
      </c>
      <c r="C53" s="26" t="s">
        <v>4</v>
      </c>
      <c r="D53" s="72">
        <f t="shared" si="0"/>
        <v>460</v>
      </c>
      <c r="E53" s="57">
        <f t="shared" si="1"/>
        <v>35</v>
      </c>
      <c r="F53" s="7" t="s">
        <v>254</v>
      </c>
      <c r="G53" s="20">
        <f>-M53+AG53+AN53+AU53+BB53+BI53</f>
        <v>0.96178672865538073</v>
      </c>
      <c r="H53" s="20">
        <f>G53/6</f>
        <v>0.16029778810923012</v>
      </c>
      <c r="I53" s="19">
        <v>34</v>
      </c>
      <c r="J53" s="83">
        <v>22</v>
      </c>
      <c r="K53" s="53">
        <v>7.02</v>
      </c>
      <c r="L53" s="11">
        <v>7.32</v>
      </c>
      <c r="M53" s="21">
        <f t="shared" si="56"/>
        <v>-4.0983606557377143E-2</v>
      </c>
      <c r="N53" s="37">
        <f t="shared" si="58"/>
        <v>10.53</v>
      </c>
      <c r="O53" s="38">
        <v>-1.35</v>
      </c>
      <c r="P53" s="38">
        <f t="shared" si="59"/>
        <v>9.18</v>
      </c>
      <c r="Q53" s="57">
        <f t="shared" si="4"/>
        <v>17</v>
      </c>
      <c r="R53" s="53">
        <v>11.67</v>
      </c>
      <c r="S53" s="11">
        <v>11.97</v>
      </c>
      <c r="T53" s="21">
        <f t="shared" si="60"/>
        <v>-2.5062656641604068E-2</v>
      </c>
      <c r="U53" s="38">
        <v>-0.05</v>
      </c>
      <c r="V53" s="38">
        <f t="shared" si="61"/>
        <v>11.62</v>
      </c>
      <c r="W53" s="39">
        <f t="shared" si="7"/>
        <v>27</v>
      </c>
      <c r="X53" s="53">
        <v>239.82</v>
      </c>
      <c r="Y53" s="11">
        <v>138.59</v>
      </c>
      <c r="Z53" s="21">
        <f t="shared" si="45"/>
        <v>0.7304278807994804</v>
      </c>
      <c r="AA53" s="37" t="s">
        <v>21</v>
      </c>
      <c r="AB53" s="59">
        <v>-20</v>
      </c>
      <c r="AC53" s="38">
        <f>IF(X53&gt;0,X53+AB53,"")</f>
        <v>219.82</v>
      </c>
      <c r="AD53" s="39">
        <f t="shared" si="10"/>
        <v>38</v>
      </c>
      <c r="AE53" s="65">
        <v>3.2</v>
      </c>
      <c r="AF53" s="11">
        <v>3.01</v>
      </c>
      <c r="AG53" s="21">
        <f t="shared" si="46"/>
        <v>6.3122923588040003E-2</v>
      </c>
      <c r="AH53" s="38">
        <v>0.55000000000000004</v>
      </c>
      <c r="AI53" s="38">
        <f t="shared" si="62"/>
        <v>3.75</v>
      </c>
      <c r="AJ53" s="38">
        <f t="shared" si="63"/>
        <v>-3.75</v>
      </c>
      <c r="AK53" s="39">
        <f t="shared" si="14"/>
        <v>45</v>
      </c>
      <c r="AL53" s="65">
        <v>4.6399999999999997</v>
      </c>
      <c r="AM53" s="11">
        <v>3.82</v>
      </c>
      <c r="AN53" s="21">
        <f t="shared" si="47"/>
        <v>0.21465968586387432</v>
      </c>
      <c r="AO53" s="38">
        <v>0.65</v>
      </c>
      <c r="AP53" s="38">
        <f t="shared" si="54"/>
        <v>5.29</v>
      </c>
      <c r="AQ53" s="38">
        <f t="shared" si="55"/>
        <v>-5.29</v>
      </c>
      <c r="AR53" s="39">
        <f t="shared" si="18"/>
        <v>81</v>
      </c>
      <c r="AS53" s="62">
        <v>1</v>
      </c>
      <c r="AT53" s="11">
        <v>0.9</v>
      </c>
      <c r="AU53" s="21">
        <f t="shared" si="48"/>
        <v>0.11111111111111108</v>
      </c>
      <c r="AV53" s="38">
        <v>0.15</v>
      </c>
      <c r="AW53" s="38">
        <f t="shared" si="49"/>
        <v>1.1499999999999999</v>
      </c>
      <c r="AX53" s="38">
        <f t="shared" si="50"/>
        <v>-1.1499999999999999</v>
      </c>
      <c r="AY53" s="46">
        <f t="shared" si="22"/>
        <v>85</v>
      </c>
      <c r="AZ53" s="68">
        <v>23.44</v>
      </c>
      <c r="BA53" s="11">
        <v>17.45</v>
      </c>
      <c r="BB53" s="21">
        <f t="shared" si="51"/>
        <v>0.34326647564469925</v>
      </c>
      <c r="BC53" s="38">
        <v>6.8</v>
      </c>
      <c r="BD53" s="38">
        <f t="shared" si="64"/>
        <v>30.240000000000002</v>
      </c>
      <c r="BE53" s="38">
        <f t="shared" si="65"/>
        <v>-30.240000000000002</v>
      </c>
      <c r="BF53" s="46">
        <f t="shared" si="26"/>
        <v>43</v>
      </c>
      <c r="BG53" s="68">
        <v>12.35</v>
      </c>
      <c r="BH53" s="11">
        <v>10.39</v>
      </c>
      <c r="BI53" s="21">
        <f t="shared" si="52"/>
        <v>0.18864292589027901</v>
      </c>
      <c r="BJ53" s="38">
        <v>4.5999999999999996</v>
      </c>
      <c r="BK53" s="38">
        <f t="shared" si="43"/>
        <v>16.95</v>
      </c>
      <c r="BL53" s="38">
        <f t="shared" si="44"/>
        <v>-16.95</v>
      </c>
      <c r="BM53" s="46">
        <f t="shared" si="30"/>
        <v>56</v>
      </c>
      <c r="BN53" s="68">
        <v>5.21</v>
      </c>
      <c r="BO53" s="11">
        <v>5.16</v>
      </c>
      <c r="BP53" s="21">
        <f t="shared" si="31"/>
        <v>9.6899224806201202E-3</v>
      </c>
      <c r="BQ53" s="8">
        <v>1.9</v>
      </c>
      <c r="BR53" s="8">
        <f>IF(BN53&gt;0,BN53+BQ53,"")</f>
        <v>7.1099999999999994</v>
      </c>
      <c r="BS53" s="8">
        <f t="shared" si="57"/>
        <v>-7.1099999999999994</v>
      </c>
      <c r="BT53" s="60">
        <f t="shared" si="34"/>
        <v>68</v>
      </c>
    </row>
    <row r="54" spans="1:72" x14ac:dyDescent="0.3">
      <c r="A54" s="1">
        <v>944846</v>
      </c>
      <c r="B54" s="22" t="s">
        <v>240</v>
      </c>
      <c r="C54" s="26" t="s">
        <v>4</v>
      </c>
      <c r="D54" s="72">
        <f t="shared" si="0"/>
        <v>485</v>
      </c>
      <c r="E54" s="57">
        <f t="shared" si="1"/>
        <v>38</v>
      </c>
      <c r="F54" s="90" t="s">
        <v>256</v>
      </c>
      <c r="G54" s="91" t="s">
        <v>21</v>
      </c>
      <c r="H54" s="91" t="s">
        <v>21</v>
      </c>
      <c r="I54" s="92" t="s">
        <v>21</v>
      </c>
      <c r="J54" s="83">
        <v>12</v>
      </c>
      <c r="K54" s="53">
        <v>7.04</v>
      </c>
      <c r="L54" s="11"/>
      <c r="M54" s="21" t="str">
        <f t="shared" si="56"/>
        <v/>
      </c>
      <c r="N54" s="37">
        <f t="shared" si="58"/>
        <v>10.56</v>
      </c>
      <c r="O54" s="38">
        <v>-1.35</v>
      </c>
      <c r="P54" s="38">
        <f t="shared" si="59"/>
        <v>9.2100000000000009</v>
      </c>
      <c r="Q54" s="57">
        <f t="shared" si="4"/>
        <v>19</v>
      </c>
      <c r="R54" s="53">
        <v>12.16</v>
      </c>
      <c r="S54" s="11"/>
      <c r="T54" s="21" t="str">
        <f t="shared" si="60"/>
        <v/>
      </c>
      <c r="U54" s="38">
        <v>-0.05</v>
      </c>
      <c r="V54" s="38">
        <f t="shared" si="61"/>
        <v>12.11</v>
      </c>
      <c r="W54" s="39">
        <f t="shared" si="7"/>
        <v>47</v>
      </c>
      <c r="X54" s="53">
        <v>240.47</v>
      </c>
      <c r="Y54" s="11"/>
      <c r="Z54" s="21" t="str">
        <f t="shared" si="45"/>
        <v/>
      </c>
      <c r="AA54" s="37" t="s">
        <v>21</v>
      </c>
      <c r="AB54" s="59">
        <v>-20</v>
      </c>
      <c r="AC54" s="38">
        <f>IF(X54&gt;0,X54+AB54,Y54+AB54)</f>
        <v>220.47</v>
      </c>
      <c r="AD54" s="39">
        <f t="shared" si="10"/>
        <v>41</v>
      </c>
      <c r="AE54" s="65">
        <v>3.42</v>
      </c>
      <c r="AF54" s="11"/>
      <c r="AG54" s="21" t="str">
        <f t="shared" si="46"/>
        <v/>
      </c>
      <c r="AH54" s="38">
        <v>0.55000000000000004</v>
      </c>
      <c r="AI54" s="38">
        <f t="shared" si="62"/>
        <v>3.9699999999999998</v>
      </c>
      <c r="AJ54" s="38">
        <f t="shared" si="63"/>
        <v>-3.9699999999999998</v>
      </c>
      <c r="AK54" s="39">
        <f t="shared" si="14"/>
        <v>27</v>
      </c>
      <c r="AL54" s="65">
        <v>4.5999999999999996</v>
      </c>
      <c r="AM54" s="11"/>
      <c r="AN54" s="21" t="str">
        <f t="shared" si="47"/>
        <v/>
      </c>
      <c r="AO54" s="38">
        <v>0.65</v>
      </c>
      <c r="AP54" s="38">
        <f t="shared" si="54"/>
        <v>5.25</v>
      </c>
      <c r="AQ54" s="38">
        <f t="shared" si="55"/>
        <v>-5.25</v>
      </c>
      <c r="AR54" s="39">
        <f t="shared" si="18"/>
        <v>88</v>
      </c>
      <c r="AS54" s="62">
        <v>0.9</v>
      </c>
      <c r="AT54" s="11"/>
      <c r="AU54" s="21" t="str">
        <f t="shared" si="48"/>
        <v/>
      </c>
      <c r="AV54" s="38">
        <v>0.15</v>
      </c>
      <c r="AW54" s="38">
        <f t="shared" si="49"/>
        <v>1.05</v>
      </c>
      <c r="AX54" s="38">
        <f t="shared" si="50"/>
        <v>-1.05</v>
      </c>
      <c r="AY54" s="46">
        <f t="shared" si="22"/>
        <v>147</v>
      </c>
      <c r="AZ54" s="68">
        <v>27.31</v>
      </c>
      <c r="BA54" s="11"/>
      <c r="BB54" s="21" t="str">
        <f t="shared" si="51"/>
        <v/>
      </c>
      <c r="BC54" s="38">
        <v>6.8</v>
      </c>
      <c r="BD54" s="38">
        <f t="shared" si="64"/>
        <v>34.11</v>
      </c>
      <c r="BE54" s="38">
        <f t="shared" si="65"/>
        <v>-34.11</v>
      </c>
      <c r="BF54" s="46">
        <f t="shared" si="26"/>
        <v>17</v>
      </c>
      <c r="BG54" s="68">
        <v>13.64</v>
      </c>
      <c r="BH54" s="11"/>
      <c r="BI54" s="21" t="str">
        <f t="shared" si="52"/>
        <v/>
      </c>
      <c r="BJ54" s="38">
        <v>4.5999999999999996</v>
      </c>
      <c r="BK54" s="38">
        <f t="shared" si="43"/>
        <v>18.240000000000002</v>
      </c>
      <c r="BL54" s="38">
        <f t="shared" si="44"/>
        <v>-18.240000000000002</v>
      </c>
      <c r="BM54" s="46">
        <f t="shared" si="30"/>
        <v>32</v>
      </c>
      <c r="BN54" s="68">
        <v>5.22</v>
      </c>
      <c r="BO54" s="11"/>
      <c r="BP54" s="21" t="str">
        <f t="shared" si="31"/>
        <v/>
      </c>
      <c r="BQ54" s="8">
        <v>1.9</v>
      </c>
      <c r="BR54" s="8">
        <f>IF(BN54&gt;0,BN54+BQ54,BO54+BQ54)</f>
        <v>7.1199999999999992</v>
      </c>
      <c r="BS54" s="8">
        <f t="shared" si="57"/>
        <v>-7.1199999999999992</v>
      </c>
      <c r="BT54" s="60">
        <f t="shared" si="34"/>
        <v>67</v>
      </c>
    </row>
    <row r="55" spans="1:72" x14ac:dyDescent="0.3">
      <c r="A55" s="1">
        <v>887403</v>
      </c>
      <c r="B55" s="22" t="s">
        <v>117</v>
      </c>
      <c r="C55" s="26" t="s">
        <v>4</v>
      </c>
      <c r="D55" s="72">
        <f t="shared" si="0"/>
        <v>686</v>
      </c>
      <c r="E55" s="57">
        <f t="shared" si="1"/>
        <v>58</v>
      </c>
      <c r="F55" s="7" t="s">
        <v>254</v>
      </c>
      <c r="G55" s="20">
        <f>-M55+AG55+AN55+AU55+BB55+BI55</f>
        <v>1.2206215167639236</v>
      </c>
      <c r="H55" s="20">
        <f>G55/6</f>
        <v>0.20343691946065393</v>
      </c>
      <c r="I55" s="19">
        <v>29</v>
      </c>
      <c r="J55" s="89">
        <v>30</v>
      </c>
      <c r="K55" s="53">
        <v>7.4</v>
      </c>
      <c r="L55" s="11">
        <v>7.96</v>
      </c>
      <c r="M55" s="21">
        <f t="shared" si="56"/>
        <v>-7.0351758793969807E-2</v>
      </c>
      <c r="N55" s="37">
        <f t="shared" si="58"/>
        <v>11.100000000000001</v>
      </c>
      <c r="O55" s="38">
        <v>-1.35</v>
      </c>
      <c r="P55" s="38">
        <f t="shared" si="59"/>
        <v>9.7500000000000018</v>
      </c>
      <c r="Q55" s="57">
        <f t="shared" si="4"/>
        <v>50</v>
      </c>
      <c r="R55" s="53">
        <v>12.74</v>
      </c>
      <c r="S55" s="11">
        <v>13.15</v>
      </c>
      <c r="T55" s="21">
        <f t="shared" si="60"/>
        <v>-3.117870722433461E-2</v>
      </c>
      <c r="U55" s="38">
        <v>-0.05</v>
      </c>
      <c r="V55" s="38">
        <f t="shared" si="61"/>
        <v>12.69</v>
      </c>
      <c r="W55" s="39">
        <f t="shared" si="7"/>
        <v>83</v>
      </c>
      <c r="X55" s="53">
        <v>228.77</v>
      </c>
      <c r="Y55" s="11">
        <v>139.33000000000001</v>
      </c>
      <c r="Z55" s="21">
        <f t="shared" si="45"/>
        <v>0.64192923275676439</v>
      </c>
      <c r="AA55" s="37" t="s">
        <v>21</v>
      </c>
      <c r="AB55" s="59">
        <v>-20</v>
      </c>
      <c r="AC55" s="38">
        <f t="shared" ref="AC55:AC72" si="66">IF(X55&gt;0,X55+AB55,"")</f>
        <v>208.77</v>
      </c>
      <c r="AD55" s="39">
        <f t="shared" si="10"/>
        <v>15</v>
      </c>
      <c r="AE55" s="65">
        <v>3.42</v>
      </c>
      <c r="AF55" s="11">
        <v>2.75</v>
      </c>
      <c r="AG55" s="21">
        <f t="shared" si="46"/>
        <v>0.24363636363636362</v>
      </c>
      <c r="AH55" s="38">
        <v>0.55000000000000004</v>
      </c>
      <c r="AI55" s="38">
        <f t="shared" si="62"/>
        <v>3.9699999999999998</v>
      </c>
      <c r="AJ55" s="38">
        <f t="shared" si="63"/>
        <v>-3.9699999999999998</v>
      </c>
      <c r="AK55" s="39">
        <f t="shared" si="14"/>
        <v>27</v>
      </c>
      <c r="AL55" s="65">
        <v>4.67</v>
      </c>
      <c r="AM55" s="11">
        <v>3.96</v>
      </c>
      <c r="AN55" s="21">
        <f t="shared" si="47"/>
        <v>0.17929292929292928</v>
      </c>
      <c r="AO55" s="38">
        <v>0.65</v>
      </c>
      <c r="AP55" s="38">
        <f t="shared" si="54"/>
        <v>5.32</v>
      </c>
      <c r="AQ55" s="38">
        <f t="shared" si="55"/>
        <v>-5.32</v>
      </c>
      <c r="AR55" s="39">
        <f t="shared" si="18"/>
        <v>79</v>
      </c>
      <c r="AS55" s="62">
        <v>0.85</v>
      </c>
      <c r="AT55" s="11">
        <v>0.8</v>
      </c>
      <c r="AU55" s="21">
        <f t="shared" si="48"/>
        <v>6.2499999999999917E-2</v>
      </c>
      <c r="AV55" s="38">
        <v>0.15</v>
      </c>
      <c r="AW55" s="38">
        <f t="shared" si="49"/>
        <v>1</v>
      </c>
      <c r="AX55" s="38">
        <f t="shared" si="50"/>
        <v>-1</v>
      </c>
      <c r="AY55" s="46">
        <f t="shared" si="22"/>
        <v>174</v>
      </c>
      <c r="AZ55" s="68">
        <v>24.84</v>
      </c>
      <c r="BA55" s="11">
        <v>18.649999999999999</v>
      </c>
      <c r="BB55" s="21">
        <f t="shared" si="51"/>
        <v>0.33190348525469177</v>
      </c>
      <c r="BC55" s="38">
        <v>6.8</v>
      </c>
      <c r="BD55" s="38">
        <f t="shared" si="64"/>
        <v>31.64</v>
      </c>
      <c r="BE55" s="38">
        <f t="shared" si="65"/>
        <v>-31.64</v>
      </c>
      <c r="BF55" s="46">
        <f t="shared" si="26"/>
        <v>33</v>
      </c>
      <c r="BG55" s="68">
        <v>11.21</v>
      </c>
      <c r="BH55" s="11">
        <v>8.41</v>
      </c>
      <c r="BI55" s="21">
        <f t="shared" si="52"/>
        <v>0.33293697978596914</v>
      </c>
      <c r="BJ55" s="38">
        <v>4.5999999999999996</v>
      </c>
      <c r="BK55" s="38">
        <f t="shared" si="43"/>
        <v>15.81</v>
      </c>
      <c r="BL55" s="38">
        <f t="shared" si="44"/>
        <v>-15.81</v>
      </c>
      <c r="BM55" s="46">
        <f t="shared" si="30"/>
        <v>87</v>
      </c>
      <c r="BN55" s="68">
        <v>4.25</v>
      </c>
      <c r="BO55" s="11">
        <v>4.24</v>
      </c>
      <c r="BP55" s="21">
        <f t="shared" si="31"/>
        <v>2.3584905660376855E-3</v>
      </c>
      <c r="BQ55" s="8">
        <v>1.9</v>
      </c>
      <c r="BR55" s="8">
        <f t="shared" ref="BR55:BR72" si="67">IF(BN55&gt;0,BN55+BQ55,"")</f>
        <v>6.15</v>
      </c>
      <c r="BS55" s="8">
        <f t="shared" si="57"/>
        <v>-6.15</v>
      </c>
      <c r="BT55" s="60">
        <f t="shared" si="34"/>
        <v>138</v>
      </c>
    </row>
    <row r="56" spans="1:72" x14ac:dyDescent="0.3">
      <c r="A56" s="1">
        <v>887398</v>
      </c>
      <c r="B56" s="22" t="s">
        <v>116</v>
      </c>
      <c r="C56" s="26" t="s">
        <v>4</v>
      </c>
      <c r="D56" s="72">
        <f t="shared" si="0"/>
        <v>690</v>
      </c>
      <c r="E56" s="57">
        <f t="shared" si="1"/>
        <v>61</v>
      </c>
      <c r="F56" s="90" t="s">
        <v>256</v>
      </c>
      <c r="G56" s="91" t="s">
        <v>21</v>
      </c>
      <c r="H56" s="91" t="s">
        <v>21</v>
      </c>
      <c r="I56" s="92" t="s">
        <v>21</v>
      </c>
      <c r="J56" s="83">
        <v>20</v>
      </c>
      <c r="K56" s="53">
        <v>7.57</v>
      </c>
      <c r="L56" s="11">
        <v>7.72</v>
      </c>
      <c r="M56" s="21">
        <f t="shared" si="56"/>
        <v>-1.9430051813471433E-2</v>
      </c>
      <c r="N56" s="37">
        <f t="shared" si="58"/>
        <v>11.355</v>
      </c>
      <c r="O56" s="38">
        <v>-1.35</v>
      </c>
      <c r="P56" s="38">
        <f t="shared" si="59"/>
        <v>10.005000000000001</v>
      </c>
      <c r="Q56" s="57">
        <f t="shared" si="4"/>
        <v>80</v>
      </c>
      <c r="R56" s="53">
        <v>12.61</v>
      </c>
      <c r="S56" s="11">
        <v>12.9</v>
      </c>
      <c r="T56" s="21">
        <f t="shared" si="60"/>
        <v>-2.2480620155038832E-2</v>
      </c>
      <c r="U56" s="38">
        <v>-0.05</v>
      </c>
      <c r="V56" s="38">
        <f t="shared" si="61"/>
        <v>12.559999999999999</v>
      </c>
      <c r="W56" s="39">
        <f t="shared" si="7"/>
        <v>73</v>
      </c>
      <c r="X56" s="53">
        <v>236.78</v>
      </c>
      <c r="Y56" s="11">
        <v>141.03</v>
      </c>
      <c r="Z56" s="21">
        <f t="shared" si="45"/>
        <v>0.67893356023541085</v>
      </c>
      <c r="AA56" s="37" t="s">
        <v>21</v>
      </c>
      <c r="AB56" s="59">
        <v>-20</v>
      </c>
      <c r="AC56" s="38">
        <f t="shared" si="66"/>
        <v>216.78</v>
      </c>
      <c r="AD56" s="39">
        <f t="shared" si="10"/>
        <v>30</v>
      </c>
      <c r="AE56" s="65">
        <v>3.17</v>
      </c>
      <c r="AF56" s="11">
        <v>2.74</v>
      </c>
      <c r="AG56" s="21">
        <f t="shared" si="46"/>
        <v>0.15693430656934296</v>
      </c>
      <c r="AH56" s="38">
        <v>0.55000000000000004</v>
      </c>
      <c r="AI56" s="38">
        <f t="shared" si="62"/>
        <v>3.7199999999999998</v>
      </c>
      <c r="AJ56" s="38">
        <f t="shared" si="63"/>
        <v>-3.7199999999999998</v>
      </c>
      <c r="AK56" s="39">
        <f t="shared" si="14"/>
        <v>50</v>
      </c>
      <c r="AL56" s="65">
        <v>4.32</v>
      </c>
      <c r="AM56" s="11">
        <v>4.1900000000000004</v>
      </c>
      <c r="AN56" s="21">
        <f t="shared" si="47"/>
        <v>3.1026252983293527E-2</v>
      </c>
      <c r="AO56" s="38">
        <v>0.65</v>
      </c>
      <c r="AP56" s="38">
        <f t="shared" si="54"/>
        <v>4.9700000000000006</v>
      </c>
      <c r="AQ56" s="38">
        <f t="shared" si="55"/>
        <v>-4.9700000000000006</v>
      </c>
      <c r="AR56" s="39">
        <f t="shared" si="18"/>
        <v>132</v>
      </c>
      <c r="AS56" s="62">
        <v>0.85</v>
      </c>
      <c r="AT56" s="11">
        <v>0.85</v>
      </c>
      <c r="AU56" s="21">
        <f t="shared" si="48"/>
        <v>0</v>
      </c>
      <c r="AV56" s="38">
        <v>0.15</v>
      </c>
      <c r="AW56" s="38">
        <f t="shared" si="49"/>
        <v>1</v>
      </c>
      <c r="AX56" s="38">
        <f t="shared" si="50"/>
        <v>-1</v>
      </c>
      <c r="AY56" s="46">
        <f t="shared" si="22"/>
        <v>174</v>
      </c>
      <c r="AZ56" s="68">
        <v>26.17</v>
      </c>
      <c r="BA56" s="11">
        <v>21.66</v>
      </c>
      <c r="BB56" s="21">
        <f t="shared" si="51"/>
        <v>0.20821791320406285</v>
      </c>
      <c r="BC56" s="38">
        <v>6.8</v>
      </c>
      <c r="BD56" s="38">
        <f t="shared" si="64"/>
        <v>32.97</v>
      </c>
      <c r="BE56" s="38">
        <f t="shared" si="65"/>
        <v>-32.97</v>
      </c>
      <c r="BF56" s="46">
        <f t="shared" si="26"/>
        <v>21</v>
      </c>
      <c r="BG56" s="68">
        <v>11.58</v>
      </c>
      <c r="BH56" s="11">
        <v>9.5500000000000007</v>
      </c>
      <c r="BI56" s="21">
        <f t="shared" si="52"/>
        <v>0.21256544502617794</v>
      </c>
      <c r="BJ56" s="38">
        <v>4.5999999999999996</v>
      </c>
      <c r="BK56" s="38">
        <f t="shared" si="43"/>
        <v>16.18</v>
      </c>
      <c r="BL56" s="38">
        <f t="shared" si="44"/>
        <v>-16.18</v>
      </c>
      <c r="BM56" s="46">
        <f t="shared" si="30"/>
        <v>79</v>
      </c>
      <c r="BN56" s="68">
        <v>5.51</v>
      </c>
      <c r="BO56" s="11">
        <v>5.79</v>
      </c>
      <c r="BP56" s="21">
        <f t="shared" si="31"/>
        <v>-4.8359240069084673E-2</v>
      </c>
      <c r="BQ56" s="8">
        <v>1.9</v>
      </c>
      <c r="BR56" s="8">
        <f t="shared" si="67"/>
        <v>7.41</v>
      </c>
      <c r="BS56" s="8">
        <f t="shared" si="57"/>
        <v>-7.41</v>
      </c>
      <c r="BT56" s="60">
        <f t="shared" si="34"/>
        <v>51</v>
      </c>
    </row>
    <row r="57" spans="1:72" x14ac:dyDescent="0.3">
      <c r="A57" s="1">
        <v>913477</v>
      </c>
      <c r="B57" s="22" t="s">
        <v>121</v>
      </c>
      <c r="C57" s="26" t="s">
        <v>4</v>
      </c>
      <c r="D57" s="72">
        <f t="shared" si="0"/>
        <v>691</v>
      </c>
      <c r="E57" s="57">
        <f t="shared" si="1"/>
        <v>62</v>
      </c>
      <c r="F57" s="7" t="s">
        <v>254</v>
      </c>
      <c r="G57" s="20">
        <f>-M57+AG57+AN57+AU57+BB57+BI57</f>
        <v>2.5107441189346846</v>
      </c>
      <c r="H57" s="20">
        <f>G57/6</f>
        <v>0.41845735315578075</v>
      </c>
      <c r="I57" s="19">
        <v>2</v>
      </c>
      <c r="J57" s="83">
        <v>29</v>
      </c>
      <c r="K57" s="53">
        <v>7.66</v>
      </c>
      <c r="L57" s="11">
        <v>8.07</v>
      </c>
      <c r="M57" s="21">
        <f t="shared" si="56"/>
        <v>-5.0805452292441156E-2</v>
      </c>
      <c r="N57" s="37">
        <f t="shared" si="58"/>
        <v>11.49</v>
      </c>
      <c r="O57" s="38">
        <v>-1.35</v>
      </c>
      <c r="P57" s="38">
        <f t="shared" si="59"/>
        <v>10.14</v>
      </c>
      <c r="Q57" s="57">
        <f t="shared" si="4"/>
        <v>95</v>
      </c>
      <c r="R57" s="53">
        <v>12.74</v>
      </c>
      <c r="S57" s="11">
        <v>13.03</v>
      </c>
      <c r="T57" s="21">
        <f t="shared" si="60"/>
        <v>-2.225633154259395E-2</v>
      </c>
      <c r="U57" s="38">
        <v>-0.05</v>
      </c>
      <c r="V57" s="38">
        <f t="shared" si="61"/>
        <v>12.69</v>
      </c>
      <c r="W57" s="39">
        <f t="shared" si="7"/>
        <v>83</v>
      </c>
      <c r="X57" s="53">
        <v>254.99</v>
      </c>
      <c r="Y57" s="11">
        <v>147.4</v>
      </c>
      <c r="Z57" s="21">
        <f t="shared" si="45"/>
        <v>0.72991858887381278</v>
      </c>
      <c r="AA57" s="37" t="s">
        <v>21</v>
      </c>
      <c r="AB57" s="59">
        <v>-20</v>
      </c>
      <c r="AC57" s="38">
        <f t="shared" si="66"/>
        <v>234.99</v>
      </c>
      <c r="AD57" s="39">
        <f t="shared" si="10"/>
        <v>77</v>
      </c>
      <c r="AE57" s="65">
        <v>3.05</v>
      </c>
      <c r="AF57" s="11">
        <v>2.36</v>
      </c>
      <c r="AG57" s="21">
        <f t="shared" si="46"/>
        <v>0.2923728813559322</v>
      </c>
      <c r="AH57" s="38">
        <v>0.55000000000000004</v>
      </c>
      <c r="AI57" s="38">
        <f t="shared" si="62"/>
        <v>3.5999999999999996</v>
      </c>
      <c r="AJ57" s="38">
        <f t="shared" si="63"/>
        <v>-3.5999999999999996</v>
      </c>
      <c r="AK57" s="39">
        <f t="shared" si="14"/>
        <v>69</v>
      </c>
      <c r="AL57" s="65">
        <v>4.18</v>
      </c>
      <c r="AM57" s="11">
        <v>3.58</v>
      </c>
      <c r="AN57" s="21">
        <f t="shared" si="47"/>
        <v>0.1675977653631284</v>
      </c>
      <c r="AO57" s="38">
        <v>0.65</v>
      </c>
      <c r="AP57" s="38">
        <f t="shared" si="54"/>
        <v>4.83</v>
      </c>
      <c r="AQ57" s="38">
        <f t="shared" si="55"/>
        <v>-4.83</v>
      </c>
      <c r="AR57" s="39">
        <f t="shared" si="18"/>
        <v>158</v>
      </c>
      <c r="AS57" s="62">
        <v>1.05</v>
      </c>
      <c r="AT57" s="11">
        <v>0.8</v>
      </c>
      <c r="AU57" s="21">
        <f t="shared" si="48"/>
        <v>0.3125</v>
      </c>
      <c r="AV57" s="38">
        <v>0.15</v>
      </c>
      <c r="AW57" s="38">
        <f t="shared" si="49"/>
        <v>1.2</v>
      </c>
      <c r="AX57" s="38">
        <f t="shared" si="50"/>
        <v>-1.2</v>
      </c>
      <c r="AY57" s="46">
        <f t="shared" si="22"/>
        <v>52</v>
      </c>
      <c r="AZ57" s="68">
        <v>25.56</v>
      </c>
      <c r="BA57" s="11">
        <v>17.059999999999999</v>
      </c>
      <c r="BB57" s="21">
        <f t="shared" si="51"/>
        <v>0.49824150058616651</v>
      </c>
      <c r="BC57" s="38">
        <v>6.8</v>
      </c>
      <c r="BD57" s="38">
        <f t="shared" si="64"/>
        <v>32.36</v>
      </c>
      <c r="BE57" s="38">
        <f t="shared" si="65"/>
        <v>-32.36</v>
      </c>
      <c r="BF57" s="46">
        <f t="shared" si="26"/>
        <v>28</v>
      </c>
      <c r="BG57" s="68">
        <v>15.85</v>
      </c>
      <c r="BH57" s="11">
        <v>7.24</v>
      </c>
      <c r="BI57" s="21">
        <f t="shared" si="52"/>
        <v>1.1892265193370164</v>
      </c>
      <c r="BJ57" s="38">
        <v>4.5999999999999996</v>
      </c>
      <c r="BK57" s="38">
        <f t="shared" si="43"/>
        <v>20.45</v>
      </c>
      <c r="BL57" s="38">
        <f t="shared" si="44"/>
        <v>-20.45</v>
      </c>
      <c r="BM57" s="46">
        <f t="shared" si="30"/>
        <v>17</v>
      </c>
      <c r="BN57" s="68">
        <v>4.53</v>
      </c>
      <c r="BO57" s="11">
        <v>4.76</v>
      </c>
      <c r="BP57" s="21">
        <f t="shared" si="31"/>
        <v>-4.8319327731092342E-2</v>
      </c>
      <c r="BQ57" s="8">
        <v>1.9</v>
      </c>
      <c r="BR57" s="8">
        <f t="shared" si="67"/>
        <v>6.43</v>
      </c>
      <c r="BS57" s="8">
        <f t="shared" si="57"/>
        <v>-6.43</v>
      </c>
      <c r="BT57" s="60">
        <f t="shared" si="34"/>
        <v>112</v>
      </c>
    </row>
    <row r="58" spans="1:72" x14ac:dyDescent="0.3">
      <c r="A58" s="1">
        <v>921403</v>
      </c>
      <c r="B58" s="22" t="s">
        <v>122</v>
      </c>
      <c r="C58" s="26" t="s">
        <v>4</v>
      </c>
      <c r="D58" s="72">
        <f t="shared" si="0"/>
        <v>848</v>
      </c>
      <c r="E58" s="57">
        <f t="shared" si="1"/>
        <v>84</v>
      </c>
      <c r="F58" s="7" t="s">
        <v>254</v>
      </c>
      <c r="G58" s="20">
        <f>-M58+AG58+AN58+AU58+BB58+BI58</f>
        <v>1.601130144922666</v>
      </c>
      <c r="H58" s="20">
        <f>G58/6</f>
        <v>0.26685502415377765</v>
      </c>
      <c r="I58" s="19">
        <v>16</v>
      </c>
      <c r="J58" s="83">
        <v>26</v>
      </c>
      <c r="K58" s="53">
        <v>7.77</v>
      </c>
      <c r="L58" s="11">
        <v>7.99</v>
      </c>
      <c r="M58" s="21">
        <f t="shared" si="56"/>
        <v>-2.7534418022528241E-2</v>
      </c>
      <c r="N58" s="37">
        <f t="shared" si="58"/>
        <v>11.654999999999999</v>
      </c>
      <c r="O58" s="38">
        <v>-1.35</v>
      </c>
      <c r="P58" s="38">
        <f t="shared" si="59"/>
        <v>10.305</v>
      </c>
      <c r="Q58" s="57">
        <f t="shared" si="4"/>
        <v>116</v>
      </c>
      <c r="R58" s="53">
        <v>13.26</v>
      </c>
      <c r="S58" s="11">
        <v>14.48</v>
      </c>
      <c r="T58" s="21">
        <f t="shared" si="60"/>
        <v>-8.4254143646408888E-2</v>
      </c>
      <c r="U58" s="38">
        <v>-0.05</v>
      </c>
      <c r="V58" s="38">
        <f t="shared" si="61"/>
        <v>13.209999999999999</v>
      </c>
      <c r="W58" s="39">
        <f t="shared" si="7"/>
        <v>117</v>
      </c>
      <c r="X58" s="53">
        <v>264.70999999999998</v>
      </c>
      <c r="Y58" s="11">
        <v>153.80000000000001</v>
      </c>
      <c r="Z58" s="21">
        <f t="shared" si="45"/>
        <v>0.72113133940182028</v>
      </c>
      <c r="AA58" s="37" t="s">
        <v>21</v>
      </c>
      <c r="AB58" s="59">
        <v>-20</v>
      </c>
      <c r="AC58" s="38">
        <f t="shared" si="66"/>
        <v>244.70999999999998</v>
      </c>
      <c r="AD58" s="39">
        <f t="shared" si="10"/>
        <v>119</v>
      </c>
      <c r="AE58" s="65">
        <v>3.2</v>
      </c>
      <c r="AF58" s="11">
        <v>2.63</v>
      </c>
      <c r="AG58" s="21">
        <f t="shared" si="46"/>
        <v>0.21673003802281379</v>
      </c>
      <c r="AH58" s="38">
        <v>0.55000000000000004</v>
      </c>
      <c r="AI58" s="38">
        <f t="shared" si="62"/>
        <v>3.75</v>
      </c>
      <c r="AJ58" s="38">
        <f t="shared" si="63"/>
        <v>-3.75</v>
      </c>
      <c r="AK58" s="39">
        <f t="shared" si="14"/>
        <v>45</v>
      </c>
      <c r="AL58" s="65">
        <v>4.68</v>
      </c>
      <c r="AM58" s="11">
        <v>3.66</v>
      </c>
      <c r="AN58" s="21">
        <f t="shared" si="47"/>
        <v>0.2786885245901638</v>
      </c>
      <c r="AO58" s="38">
        <v>0.65</v>
      </c>
      <c r="AP58" s="38">
        <f t="shared" si="54"/>
        <v>5.33</v>
      </c>
      <c r="AQ58" s="38">
        <f t="shared" si="55"/>
        <v>-5.33</v>
      </c>
      <c r="AR58" s="39">
        <f t="shared" si="18"/>
        <v>75</v>
      </c>
      <c r="AS58" s="62">
        <v>1</v>
      </c>
      <c r="AT58" s="11">
        <v>0.9</v>
      </c>
      <c r="AU58" s="21">
        <f t="shared" si="48"/>
        <v>0.11111111111111108</v>
      </c>
      <c r="AV58" s="38">
        <v>0.15</v>
      </c>
      <c r="AW58" s="38">
        <f t="shared" si="49"/>
        <v>1.1499999999999999</v>
      </c>
      <c r="AX58" s="38">
        <f t="shared" si="50"/>
        <v>-1.1499999999999999</v>
      </c>
      <c r="AY58" s="46">
        <f t="shared" si="22"/>
        <v>85</v>
      </c>
      <c r="AZ58" s="68">
        <v>16.89</v>
      </c>
      <c r="BA58" s="11">
        <v>12.22</v>
      </c>
      <c r="BB58" s="21">
        <f t="shared" si="51"/>
        <v>0.38216039279869063</v>
      </c>
      <c r="BC58" s="38">
        <v>6.8</v>
      </c>
      <c r="BD58" s="38">
        <f t="shared" si="64"/>
        <v>23.69</v>
      </c>
      <c r="BE58" s="38">
        <f t="shared" si="65"/>
        <v>-23.69</v>
      </c>
      <c r="BF58" s="46">
        <f t="shared" si="26"/>
        <v>125</v>
      </c>
      <c r="BG58" s="68">
        <v>10.92</v>
      </c>
      <c r="BH58" s="11">
        <v>6.89</v>
      </c>
      <c r="BI58" s="21">
        <f t="shared" si="52"/>
        <v>0.58490566037735858</v>
      </c>
      <c r="BJ58" s="38">
        <v>4.5999999999999996</v>
      </c>
      <c r="BK58" s="38">
        <f t="shared" si="43"/>
        <v>15.52</v>
      </c>
      <c r="BL58" s="38">
        <f t="shared" si="44"/>
        <v>-15.52</v>
      </c>
      <c r="BM58" s="46">
        <f t="shared" si="30"/>
        <v>97</v>
      </c>
      <c r="BN58" s="68">
        <v>5.18</v>
      </c>
      <c r="BO58" s="11">
        <v>4.6399999999999997</v>
      </c>
      <c r="BP58" s="21">
        <f t="shared" si="31"/>
        <v>0.1163793103448276</v>
      </c>
      <c r="BQ58" s="8">
        <v>1.9</v>
      </c>
      <c r="BR58" s="8">
        <f t="shared" si="67"/>
        <v>7.08</v>
      </c>
      <c r="BS58" s="8">
        <f t="shared" si="57"/>
        <v>-7.08</v>
      </c>
      <c r="BT58" s="60">
        <f t="shared" si="34"/>
        <v>69</v>
      </c>
    </row>
    <row r="59" spans="1:72" x14ac:dyDescent="0.3">
      <c r="A59" s="1">
        <v>914775</v>
      </c>
      <c r="B59" s="22" t="s">
        <v>120</v>
      </c>
      <c r="C59" s="26" t="s">
        <v>4</v>
      </c>
      <c r="D59" s="72">
        <f t="shared" si="0"/>
        <v>855</v>
      </c>
      <c r="E59" s="57">
        <f t="shared" si="1"/>
        <v>87</v>
      </c>
      <c r="F59" s="7" t="s">
        <v>254</v>
      </c>
      <c r="G59" s="20">
        <f>-M59+AG59+AN59+AU59+BB59+BI59</f>
        <v>1.6054881044059153</v>
      </c>
      <c r="H59" s="20">
        <f>G59/6</f>
        <v>0.26758135073431921</v>
      </c>
      <c r="I59" s="19">
        <v>15</v>
      </c>
      <c r="J59" s="83">
        <v>21</v>
      </c>
      <c r="K59" s="53">
        <v>7.74</v>
      </c>
      <c r="L59" s="11">
        <v>7.87</v>
      </c>
      <c r="M59" s="21">
        <f t="shared" si="56"/>
        <v>-1.6518424396442171E-2</v>
      </c>
      <c r="N59" s="37">
        <f t="shared" si="58"/>
        <v>11.61</v>
      </c>
      <c r="O59" s="38">
        <v>-1.35</v>
      </c>
      <c r="P59" s="38">
        <f t="shared" si="59"/>
        <v>10.26</v>
      </c>
      <c r="Q59" s="57">
        <f t="shared" si="4"/>
        <v>112</v>
      </c>
      <c r="R59" s="53">
        <v>13.16</v>
      </c>
      <c r="S59" s="11">
        <v>13.78</v>
      </c>
      <c r="T59" s="21">
        <f t="shared" si="60"/>
        <v>-4.4992743105950597E-2</v>
      </c>
      <c r="U59" s="38">
        <v>-0.05</v>
      </c>
      <c r="V59" s="38">
        <f t="shared" si="61"/>
        <v>13.11</v>
      </c>
      <c r="W59" s="39">
        <f t="shared" si="7"/>
        <v>113</v>
      </c>
      <c r="X59" s="53">
        <v>273.66000000000003</v>
      </c>
      <c r="Y59" s="11">
        <v>149.74</v>
      </c>
      <c r="Z59" s="21">
        <f t="shared" si="45"/>
        <v>0.8275677841592094</v>
      </c>
      <c r="AA59" s="37" t="s">
        <v>21</v>
      </c>
      <c r="AB59" s="59">
        <v>-20</v>
      </c>
      <c r="AC59" s="38">
        <f t="shared" si="66"/>
        <v>253.66000000000003</v>
      </c>
      <c r="AD59" s="39">
        <f t="shared" si="10"/>
        <v>142</v>
      </c>
      <c r="AE59" s="65">
        <v>3.03</v>
      </c>
      <c r="AF59" s="11">
        <v>2.74</v>
      </c>
      <c r="AG59" s="21">
        <f t="shared" si="46"/>
        <v>0.105839416058394</v>
      </c>
      <c r="AH59" s="38">
        <v>0.55000000000000004</v>
      </c>
      <c r="AI59" s="38">
        <f t="shared" si="62"/>
        <v>3.58</v>
      </c>
      <c r="AJ59" s="38">
        <f t="shared" si="63"/>
        <v>-3.58</v>
      </c>
      <c r="AK59" s="39">
        <f t="shared" si="14"/>
        <v>73</v>
      </c>
      <c r="AL59" s="65">
        <v>4.41</v>
      </c>
      <c r="AM59" s="11">
        <v>3.71</v>
      </c>
      <c r="AN59" s="21">
        <f t="shared" si="47"/>
        <v>0.18867924528301891</v>
      </c>
      <c r="AO59" s="38">
        <v>0.65</v>
      </c>
      <c r="AP59" s="38">
        <f t="shared" si="54"/>
        <v>5.0600000000000005</v>
      </c>
      <c r="AQ59" s="38">
        <f t="shared" si="55"/>
        <v>-5.0600000000000005</v>
      </c>
      <c r="AR59" s="39">
        <f t="shared" si="18"/>
        <v>114</v>
      </c>
      <c r="AS59" s="62">
        <v>0.95</v>
      </c>
      <c r="AT59" s="11">
        <v>0.75</v>
      </c>
      <c r="AU59" s="21">
        <f t="shared" si="48"/>
        <v>0.26666666666666661</v>
      </c>
      <c r="AV59" s="38">
        <v>0.15</v>
      </c>
      <c r="AW59" s="38">
        <f t="shared" si="49"/>
        <v>1.0999999999999999</v>
      </c>
      <c r="AX59" s="38">
        <f t="shared" si="50"/>
        <v>-1.0999999999999999</v>
      </c>
      <c r="AY59" s="46">
        <f t="shared" si="22"/>
        <v>141</v>
      </c>
      <c r="AZ59" s="68">
        <v>20.059999999999999</v>
      </c>
      <c r="BA59" s="11">
        <v>13.79</v>
      </c>
      <c r="BB59" s="21">
        <f t="shared" si="51"/>
        <v>0.45467730239303844</v>
      </c>
      <c r="BC59" s="38">
        <v>6.8</v>
      </c>
      <c r="BD59" s="38">
        <f t="shared" si="64"/>
        <v>26.86</v>
      </c>
      <c r="BE59" s="38">
        <f t="shared" si="65"/>
        <v>-26.86</v>
      </c>
      <c r="BF59" s="46">
        <f t="shared" si="26"/>
        <v>74</v>
      </c>
      <c r="BG59" s="68">
        <v>12.05</v>
      </c>
      <c r="BH59" s="11">
        <v>7.66</v>
      </c>
      <c r="BI59" s="21">
        <f t="shared" si="52"/>
        <v>0.57310704960835512</v>
      </c>
      <c r="BJ59" s="38">
        <v>4.5999999999999996</v>
      </c>
      <c r="BK59" s="38">
        <f t="shared" ref="BK59:BK90" si="68">IF(BG59&gt;0,BG59+BJ59,BH59+BJ59)</f>
        <v>16.649999999999999</v>
      </c>
      <c r="BL59" s="38">
        <f t="shared" ref="BL59:BL90" si="69">-BK59</f>
        <v>-16.649999999999999</v>
      </c>
      <c r="BM59" s="46">
        <f t="shared" si="30"/>
        <v>61</v>
      </c>
      <c r="BN59" s="68">
        <v>6.1</v>
      </c>
      <c r="BO59" s="11">
        <v>5.48</v>
      </c>
      <c r="BP59" s="21">
        <f t="shared" si="31"/>
        <v>0.11313868613138671</v>
      </c>
      <c r="BQ59" s="8">
        <v>1.9</v>
      </c>
      <c r="BR59" s="8">
        <f t="shared" si="67"/>
        <v>8</v>
      </c>
      <c r="BS59" s="8">
        <f t="shared" si="57"/>
        <v>-8</v>
      </c>
      <c r="BT59" s="60">
        <f t="shared" si="34"/>
        <v>25</v>
      </c>
    </row>
    <row r="60" spans="1:72" x14ac:dyDescent="0.3">
      <c r="A60" s="1">
        <v>939246</v>
      </c>
      <c r="B60" s="22" t="s">
        <v>170</v>
      </c>
      <c r="C60" s="26" t="s">
        <v>4</v>
      </c>
      <c r="D60" s="72">
        <f t="shared" si="0"/>
        <v>867</v>
      </c>
      <c r="E60" s="57">
        <f t="shared" si="1"/>
        <v>89</v>
      </c>
      <c r="F60" s="90" t="s">
        <v>256</v>
      </c>
      <c r="G60" s="91" t="s">
        <v>21</v>
      </c>
      <c r="H60" s="91" t="s">
        <v>21</v>
      </c>
      <c r="I60" s="92" t="s">
        <v>21</v>
      </c>
      <c r="J60" s="83">
        <v>15</v>
      </c>
      <c r="K60" s="53">
        <v>7.48</v>
      </c>
      <c r="L60" s="11"/>
      <c r="M60" s="21" t="str">
        <f t="shared" si="56"/>
        <v/>
      </c>
      <c r="N60" s="37">
        <f t="shared" si="58"/>
        <v>11.22</v>
      </c>
      <c r="O60" s="38">
        <v>-1.35</v>
      </c>
      <c r="P60" s="38">
        <f t="shared" si="59"/>
        <v>9.870000000000001</v>
      </c>
      <c r="Q60" s="57">
        <f t="shared" si="4"/>
        <v>68</v>
      </c>
      <c r="R60" s="53">
        <v>12.25</v>
      </c>
      <c r="S60" s="11"/>
      <c r="T60" s="21" t="str">
        <f t="shared" si="60"/>
        <v/>
      </c>
      <c r="U60" s="38">
        <v>-0.05</v>
      </c>
      <c r="V60" s="38">
        <f t="shared" si="61"/>
        <v>12.2</v>
      </c>
      <c r="W60" s="39">
        <f t="shared" si="7"/>
        <v>52</v>
      </c>
      <c r="X60" s="53">
        <v>245.27</v>
      </c>
      <c r="Y60" s="11"/>
      <c r="Z60" s="21" t="str">
        <f t="shared" si="45"/>
        <v/>
      </c>
      <c r="AA60" s="37" t="s">
        <v>21</v>
      </c>
      <c r="AB60" s="59">
        <v>-20</v>
      </c>
      <c r="AC60" s="38">
        <f t="shared" si="66"/>
        <v>225.27</v>
      </c>
      <c r="AD60" s="39">
        <f t="shared" si="10"/>
        <v>57</v>
      </c>
      <c r="AE60" s="65">
        <v>3.11</v>
      </c>
      <c r="AF60" s="11"/>
      <c r="AG60" s="21" t="str">
        <f t="shared" si="46"/>
        <v/>
      </c>
      <c r="AH60" s="38">
        <v>0.55000000000000004</v>
      </c>
      <c r="AI60" s="38">
        <f t="shared" si="62"/>
        <v>3.66</v>
      </c>
      <c r="AJ60" s="38">
        <f t="shared" si="63"/>
        <v>-3.66</v>
      </c>
      <c r="AK60" s="39">
        <f t="shared" si="14"/>
        <v>59</v>
      </c>
      <c r="AL60" s="65">
        <v>4.32</v>
      </c>
      <c r="AM60" s="11"/>
      <c r="AN60" s="21" t="str">
        <f t="shared" si="47"/>
        <v/>
      </c>
      <c r="AO60" s="38">
        <v>0.65</v>
      </c>
      <c r="AP60" s="38">
        <f t="shared" si="54"/>
        <v>4.9700000000000006</v>
      </c>
      <c r="AQ60" s="38">
        <f t="shared" si="55"/>
        <v>-4.9700000000000006</v>
      </c>
      <c r="AR60" s="39">
        <f t="shared" si="18"/>
        <v>132</v>
      </c>
      <c r="AS60" s="62">
        <v>0.8</v>
      </c>
      <c r="AT60" s="11"/>
      <c r="AU60" s="21" t="str">
        <f t="shared" si="48"/>
        <v/>
      </c>
      <c r="AV60" s="38">
        <v>0.15</v>
      </c>
      <c r="AW60" s="38">
        <f t="shared" si="49"/>
        <v>0.95000000000000007</v>
      </c>
      <c r="AX60" s="38">
        <f t="shared" si="50"/>
        <v>-0.95000000000000007</v>
      </c>
      <c r="AY60" s="46">
        <f t="shared" si="22"/>
        <v>191</v>
      </c>
      <c r="AZ60" s="68">
        <v>18.010000000000002</v>
      </c>
      <c r="BA60" s="11"/>
      <c r="BB60" s="21" t="str">
        <f t="shared" si="51"/>
        <v/>
      </c>
      <c r="BC60" s="38">
        <v>6.8</v>
      </c>
      <c r="BD60" s="38">
        <f t="shared" si="64"/>
        <v>24.810000000000002</v>
      </c>
      <c r="BE60" s="38">
        <f t="shared" si="65"/>
        <v>-24.810000000000002</v>
      </c>
      <c r="BF60" s="46">
        <f t="shared" si="26"/>
        <v>104</v>
      </c>
      <c r="BG60" s="68">
        <v>11.69</v>
      </c>
      <c r="BH60" s="11"/>
      <c r="BI60" s="21" t="str">
        <f t="shared" si="52"/>
        <v/>
      </c>
      <c r="BJ60" s="38">
        <v>4.5999999999999996</v>
      </c>
      <c r="BK60" s="38">
        <f t="shared" si="68"/>
        <v>16.29</v>
      </c>
      <c r="BL60" s="38">
        <f t="shared" si="69"/>
        <v>-16.29</v>
      </c>
      <c r="BM60" s="46">
        <f t="shared" si="30"/>
        <v>76</v>
      </c>
      <c r="BN60" s="68">
        <v>4.38</v>
      </c>
      <c r="BO60" s="11"/>
      <c r="BP60" s="21" t="str">
        <f t="shared" si="31"/>
        <v/>
      </c>
      <c r="BQ60" s="8">
        <v>1.9</v>
      </c>
      <c r="BR60" s="8">
        <f t="shared" si="67"/>
        <v>6.2799999999999994</v>
      </c>
      <c r="BS60" s="8">
        <f t="shared" si="57"/>
        <v>-6.2799999999999994</v>
      </c>
      <c r="BT60" s="60">
        <f t="shared" si="34"/>
        <v>128</v>
      </c>
    </row>
    <row r="61" spans="1:72" x14ac:dyDescent="0.3">
      <c r="A61" s="1">
        <v>887404</v>
      </c>
      <c r="B61" s="22" t="s">
        <v>119</v>
      </c>
      <c r="C61" s="26" t="s">
        <v>4</v>
      </c>
      <c r="D61" s="72">
        <f t="shared" si="0"/>
        <v>921</v>
      </c>
      <c r="E61" s="57">
        <f t="shared" si="1"/>
        <v>100</v>
      </c>
      <c r="F61" s="90" t="s">
        <v>256</v>
      </c>
      <c r="G61" s="91" t="s">
        <v>21</v>
      </c>
      <c r="H61" s="91" t="s">
        <v>21</v>
      </c>
      <c r="I61" s="92" t="s">
        <v>21</v>
      </c>
      <c r="J61" s="83">
        <v>23</v>
      </c>
      <c r="K61" s="53">
        <v>7.7</v>
      </c>
      <c r="L61" s="11">
        <v>8.14</v>
      </c>
      <c r="M61" s="21">
        <f t="shared" si="56"/>
        <v>-5.4054054054054099E-2</v>
      </c>
      <c r="N61" s="37">
        <f t="shared" si="58"/>
        <v>11.55</v>
      </c>
      <c r="O61" s="38">
        <v>-1.35</v>
      </c>
      <c r="P61" s="38">
        <f t="shared" si="59"/>
        <v>10.200000000000001</v>
      </c>
      <c r="Q61" s="57">
        <f t="shared" si="4"/>
        <v>104</v>
      </c>
      <c r="R61" s="53">
        <v>13.34</v>
      </c>
      <c r="S61" s="11">
        <v>14.39</v>
      </c>
      <c r="T61" s="21">
        <f t="shared" si="60"/>
        <v>-7.2967338429464956E-2</v>
      </c>
      <c r="U61" s="38">
        <v>-0.05</v>
      </c>
      <c r="V61" s="38">
        <f t="shared" si="61"/>
        <v>13.29</v>
      </c>
      <c r="W61" s="39">
        <f t="shared" si="7"/>
        <v>120</v>
      </c>
      <c r="X61" s="53">
        <v>244.87</v>
      </c>
      <c r="Y61" s="11">
        <v>152.93</v>
      </c>
      <c r="Z61" s="21">
        <f t="shared" si="45"/>
        <v>0.60119008696789378</v>
      </c>
      <c r="AA61" s="37" t="s">
        <v>21</v>
      </c>
      <c r="AB61" s="59">
        <v>-20</v>
      </c>
      <c r="AC61" s="38">
        <f t="shared" si="66"/>
        <v>224.87</v>
      </c>
      <c r="AD61" s="39">
        <f t="shared" si="10"/>
        <v>55</v>
      </c>
      <c r="AE61" s="65">
        <v>3.17</v>
      </c>
      <c r="AF61" s="11">
        <v>2.71</v>
      </c>
      <c r="AG61" s="21">
        <f t="shared" si="46"/>
        <v>0.16974169741697415</v>
      </c>
      <c r="AH61" s="38">
        <v>0.55000000000000004</v>
      </c>
      <c r="AI61" s="38">
        <f t="shared" si="62"/>
        <v>3.7199999999999998</v>
      </c>
      <c r="AJ61" s="38">
        <f t="shared" si="63"/>
        <v>-3.7199999999999998</v>
      </c>
      <c r="AK61" s="39">
        <f t="shared" si="14"/>
        <v>50</v>
      </c>
      <c r="AL61" s="65">
        <v>4.3499999999999996</v>
      </c>
      <c r="AM61" s="11">
        <v>3.48</v>
      </c>
      <c r="AN61" s="21">
        <f t="shared" si="47"/>
        <v>0.24999999999999992</v>
      </c>
      <c r="AO61" s="38">
        <v>0.65</v>
      </c>
      <c r="AP61" s="38">
        <f t="shared" si="54"/>
        <v>5</v>
      </c>
      <c r="AQ61" s="38">
        <f t="shared" si="55"/>
        <v>-5</v>
      </c>
      <c r="AR61" s="39">
        <f t="shared" si="18"/>
        <v>125</v>
      </c>
      <c r="AS61" s="62">
        <v>0.95</v>
      </c>
      <c r="AT61" s="11">
        <v>0.85</v>
      </c>
      <c r="AU61" s="21">
        <f t="shared" si="48"/>
        <v>0.11764705882352938</v>
      </c>
      <c r="AV61" s="38">
        <v>0.15</v>
      </c>
      <c r="AW61" s="38">
        <f t="shared" si="49"/>
        <v>1.0999999999999999</v>
      </c>
      <c r="AX61" s="38">
        <f t="shared" si="50"/>
        <v>-1.0999999999999999</v>
      </c>
      <c r="AY61" s="46">
        <f t="shared" si="22"/>
        <v>141</v>
      </c>
      <c r="AZ61" s="68">
        <v>17.54</v>
      </c>
      <c r="BA61" s="11">
        <v>12.4</v>
      </c>
      <c r="BB61" s="21">
        <f t="shared" si="51"/>
        <v>0.41451612903225793</v>
      </c>
      <c r="BC61" s="38">
        <v>6.8</v>
      </c>
      <c r="BD61" s="38">
        <f t="shared" si="64"/>
        <v>24.34</v>
      </c>
      <c r="BE61" s="38">
        <f t="shared" si="65"/>
        <v>-24.34</v>
      </c>
      <c r="BF61" s="46">
        <f t="shared" si="26"/>
        <v>110</v>
      </c>
      <c r="BG61" s="68">
        <v>10.35</v>
      </c>
      <c r="BH61" s="11">
        <v>10.35</v>
      </c>
      <c r="BI61" s="21">
        <f t="shared" si="52"/>
        <v>0</v>
      </c>
      <c r="BJ61" s="38">
        <v>4.5999999999999996</v>
      </c>
      <c r="BK61" s="38">
        <f t="shared" si="68"/>
        <v>14.95</v>
      </c>
      <c r="BL61" s="38">
        <f t="shared" si="69"/>
        <v>-14.95</v>
      </c>
      <c r="BM61" s="46">
        <f t="shared" si="30"/>
        <v>114</v>
      </c>
      <c r="BN61" s="68">
        <v>4.6500000000000004</v>
      </c>
      <c r="BO61" s="11">
        <v>5.9</v>
      </c>
      <c r="BP61" s="21">
        <f t="shared" si="31"/>
        <v>-0.21186440677966101</v>
      </c>
      <c r="BQ61" s="8">
        <v>1.9</v>
      </c>
      <c r="BR61" s="8">
        <f t="shared" si="67"/>
        <v>6.5500000000000007</v>
      </c>
      <c r="BS61" s="8">
        <f t="shared" si="57"/>
        <v>-6.5500000000000007</v>
      </c>
      <c r="BT61" s="60">
        <f t="shared" si="34"/>
        <v>102</v>
      </c>
    </row>
    <row r="62" spans="1:72" x14ac:dyDescent="0.3">
      <c r="A62" s="1">
        <v>939247</v>
      </c>
      <c r="B62" s="22" t="s">
        <v>172</v>
      </c>
      <c r="C62" s="26" t="s">
        <v>4</v>
      </c>
      <c r="D62" s="72">
        <f t="shared" si="0"/>
        <v>980</v>
      </c>
      <c r="E62" s="57">
        <f t="shared" si="1"/>
        <v>107</v>
      </c>
      <c r="F62" s="90" t="s">
        <v>256</v>
      </c>
      <c r="G62" s="91" t="s">
        <v>21</v>
      </c>
      <c r="H62" s="91" t="s">
        <v>21</v>
      </c>
      <c r="I62" s="92" t="s">
        <v>21</v>
      </c>
      <c r="J62" s="83">
        <v>17</v>
      </c>
      <c r="K62" s="53">
        <v>7.66</v>
      </c>
      <c r="L62" s="11"/>
      <c r="M62" s="21" t="str">
        <f t="shared" si="56"/>
        <v/>
      </c>
      <c r="N62" s="37">
        <f t="shared" si="58"/>
        <v>11.49</v>
      </c>
      <c r="O62" s="38">
        <v>-1.35</v>
      </c>
      <c r="P62" s="38">
        <f t="shared" si="59"/>
        <v>10.14</v>
      </c>
      <c r="Q62" s="57">
        <f t="shared" si="4"/>
        <v>95</v>
      </c>
      <c r="R62" s="53">
        <v>13.03</v>
      </c>
      <c r="S62" s="11"/>
      <c r="T62" s="21" t="str">
        <f t="shared" si="60"/>
        <v/>
      </c>
      <c r="U62" s="38">
        <v>-0.05</v>
      </c>
      <c r="V62" s="38">
        <f t="shared" si="61"/>
        <v>12.979999999999999</v>
      </c>
      <c r="W62" s="39">
        <f t="shared" si="7"/>
        <v>97</v>
      </c>
      <c r="X62" s="53">
        <v>290.77</v>
      </c>
      <c r="Y62" s="11"/>
      <c r="Z62" s="21" t="str">
        <f t="shared" si="45"/>
        <v/>
      </c>
      <c r="AA62" s="37" t="s">
        <v>21</v>
      </c>
      <c r="AB62" s="59">
        <v>-20</v>
      </c>
      <c r="AC62" s="38">
        <f t="shared" si="66"/>
        <v>270.77</v>
      </c>
      <c r="AD62" s="39">
        <f t="shared" si="10"/>
        <v>189</v>
      </c>
      <c r="AE62" s="65">
        <v>2.85</v>
      </c>
      <c r="AF62" s="11"/>
      <c r="AG62" s="21" t="str">
        <f t="shared" si="46"/>
        <v/>
      </c>
      <c r="AH62" s="38">
        <v>0.55000000000000004</v>
      </c>
      <c r="AI62" s="38">
        <f t="shared" si="62"/>
        <v>3.4000000000000004</v>
      </c>
      <c r="AJ62" s="38">
        <f t="shared" si="63"/>
        <v>-3.4000000000000004</v>
      </c>
      <c r="AK62" s="39">
        <f t="shared" si="14"/>
        <v>119</v>
      </c>
      <c r="AL62" s="65">
        <v>4.25</v>
      </c>
      <c r="AM62" s="11"/>
      <c r="AN62" s="21" t="str">
        <f t="shared" si="47"/>
        <v/>
      </c>
      <c r="AO62" s="38">
        <v>0.65</v>
      </c>
      <c r="AP62" s="38">
        <f t="shared" si="54"/>
        <v>4.9000000000000004</v>
      </c>
      <c r="AQ62" s="38">
        <f t="shared" si="55"/>
        <v>-4.9000000000000004</v>
      </c>
      <c r="AR62" s="39">
        <f t="shared" si="18"/>
        <v>145</v>
      </c>
      <c r="AS62" s="62">
        <v>0.95</v>
      </c>
      <c r="AT62" s="11"/>
      <c r="AU62" s="21" t="str">
        <f t="shared" si="48"/>
        <v/>
      </c>
      <c r="AV62" s="38">
        <v>0.15</v>
      </c>
      <c r="AW62" s="38">
        <f t="shared" si="49"/>
        <v>1.0999999999999999</v>
      </c>
      <c r="AX62" s="38">
        <f t="shared" si="50"/>
        <v>-1.0999999999999999</v>
      </c>
      <c r="AY62" s="46">
        <f t="shared" si="22"/>
        <v>141</v>
      </c>
      <c r="AZ62" s="68">
        <v>16.489999999999998</v>
      </c>
      <c r="BA62" s="11"/>
      <c r="BB62" s="21" t="str">
        <f t="shared" si="51"/>
        <v/>
      </c>
      <c r="BC62" s="38">
        <v>6.8</v>
      </c>
      <c r="BD62" s="38">
        <f t="shared" si="64"/>
        <v>23.29</v>
      </c>
      <c r="BE62" s="38">
        <f t="shared" si="65"/>
        <v>-23.29</v>
      </c>
      <c r="BF62" s="46">
        <f t="shared" si="26"/>
        <v>134</v>
      </c>
      <c r="BG62" s="68">
        <v>13.68</v>
      </c>
      <c r="BH62" s="11"/>
      <c r="BI62" s="21" t="str">
        <f t="shared" si="52"/>
        <v/>
      </c>
      <c r="BJ62" s="38">
        <v>4.5999999999999996</v>
      </c>
      <c r="BK62" s="38">
        <f t="shared" si="68"/>
        <v>18.28</v>
      </c>
      <c r="BL62" s="38">
        <f t="shared" si="69"/>
        <v>-18.28</v>
      </c>
      <c r="BM62" s="46">
        <f t="shared" si="30"/>
        <v>31</v>
      </c>
      <c r="BN62" s="68">
        <v>5.95</v>
      </c>
      <c r="BO62" s="11"/>
      <c r="BP62" s="21" t="str">
        <f t="shared" si="31"/>
        <v/>
      </c>
      <c r="BQ62" s="8">
        <v>1.9</v>
      </c>
      <c r="BR62" s="8">
        <f t="shared" si="67"/>
        <v>7.85</v>
      </c>
      <c r="BS62" s="8">
        <f t="shared" si="57"/>
        <v>-7.85</v>
      </c>
      <c r="BT62" s="60">
        <f t="shared" si="34"/>
        <v>29</v>
      </c>
    </row>
    <row r="63" spans="1:72" x14ac:dyDescent="0.3">
      <c r="A63" s="1">
        <v>914771</v>
      </c>
      <c r="B63" s="22" t="s">
        <v>118</v>
      </c>
      <c r="C63" s="26" t="s">
        <v>4</v>
      </c>
      <c r="D63" s="72">
        <f t="shared" si="0"/>
        <v>1074</v>
      </c>
      <c r="E63" s="57">
        <f t="shared" si="1"/>
        <v>120</v>
      </c>
      <c r="F63" s="90" t="s">
        <v>256</v>
      </c>
      <c r="G63" s="91" t="s">
        <v>21</v>
      </c>
      <c r="H63" s="91" t="s">
        <v>21</v>
      </c>
      <c r="I63" s="92" t="s">
        <v>21</v>
      </c>
      <c r="J63" s="83">
        <v>10</v>
      </c>
      <c r="K63" s="53">
        <v>7.89</v>
      </c>
      <c r="L63" s="11">
        <v>8.09</v>
      </c>
      <c r="M63" s="21">
        <f t="shared" si="56"/>
        <v>-2.4721878862793596E-2</v>
      </c>
      <c r="N63" s="37">
        <f t="shared" si="58"/>
        <v>11.834999999999999</v>
      </c>
      <c r="O63" s="38">
        <v>-1.35</v>
      </c>
      <c r="P63" s="38">
        <f t="shared" si="59"/>
        <v>10.484999999999999</v>
      </c>
      <c r="Q63" s="57">
        <f t="shared" si="4"/>
        <v>134</v>
      </c>
      <c r="R63" s="53">
        <v>13.42</v>
      </c>
      <c r="S63" s="11">
        <v>14.42</v>
      </c>
      <c r="T63" s="21">
        <f t="shared" si="60"/>
        <v>-6.9348127600554782E-2</v>
      </c>
      <c r="U63" s="38">
        <v>-0.05</v>
      </c>
      <c r="V63" s="38">
        <f t="shared" si="61"/>
        <v>13.37</v>
      </c>
      <c r="W63" s="39">
        <f t="shared" si="7"/>
        <v>125</v>
      </c>
      <c r="X63" s="53">
        <v>268.54000000000002</v>
      </c>
      <c r="Y63" s="11">
        <v>153.52000000000001</v>
      </c>
      <c r="Z63" s="21">
        <f t="shared" si="45"/>
        <v>0.74921834288692024</v>
      </c>
      <c r="AA63" s="37" t="s">
        <v>21</v>
      </c>
      <c r="AB63" s="59">
        <v>-20</v>
      </c>
      <c r="AC63" s="38">
        <f t="shared" si="66"/>
        <v>248.54000000000002</v>
      </c>
      <c r="AD63" s="39">
        <f t="shared" si="10"/>
        <v>128</v>
      </c>
      <c r="AE63" s="65">
        <v>2.68</v>
      </c>
      <c r="AF63" s="11">
        <v>2.54</v>
      </c>
      <c r="AG63" s="21">
        <f t="shared" si="46"/>
        <v>5.511811023622052E-2</v>
      </c>
      <c r="AH63" s="38">
        <v>0.55000000000000004</v>
      </c>
      <c r="AI63" s="38">
        <f t="shared" si="62"/>
        <v>3.2300000000000004</v>
      </c>
      <c r="AJ63" s="38">
        <f t="shared" si="63"/>
        <v>-3.2300000000000004</v>
      </c>
      <c r="AK63" s="39">
        <f t="shared" si="14"/>
        <v>159</v>
      </c>
      <c r="AL63" s="65">
        <v>4.1900000000000004</v>
      </c>
      <c r="AM63" s="11">
        <v>4.1900000000000004</v>
      </c>
      <c r="AN63" s="21">
        <f t="shared" si="47"/>
        <v>0</v>
      </c>
      <c r="AO63" s="38">
        <v>0.65</v>
      </c>
      <c r="AP63" s="38">
        <f t="shared" si="54"/>
        <v>4.8400000000000007</v>
      </c>
      <c r="AQ63" s="38">
        <f t="shared" si="55"/>
        <v>-4.8400000000000007</v>
      </c>
      <c r="AR63" s="39">
        <f t="shared" si="18"/>
        <v>154</v>
      </c>
      <c r="AS63" s="62">
        <v>1</v>
      </c>
      <c r="AT63" s="11">
        <v>0.9</v>
      </c>
      <c r="AU63" s="21">
        <f t="shared" si="48"/>
        <v>0.11111111111111108</v>
      </c>
      <c r="AV63" s="38">
        <v>0.15</v>
      </c>
      <c r="AW63" s="38">
        <f t="shared" si="49"/>
        <v>1.1499999999999999</v>
      </c>
      <c r="AX63" s="38">
        <f t="shared" si="50"/>
        <v>-1.1499999999999999</v>
      </c>
      <c r="AY63" s="46">
        <f t="shared" si="22"/>
        <v>85</v>
      </c>
      <c r="AZ63" s="68">
        <v>20.23</v>
      </c>
      <c r="BA63" s="11">
        <v>17.13</v>
      </c>
      <c r="BB63" s="21">
        <f t="shared" si="51"/>
        <v>0.18096906012842975</v>
      </c>
      <c r="BC63" s="38">
        <v>6.8</v>
      </c>
      <c r="BD63" s="38">
        <f t="shared" si="64"/>
        <v>27.03</v>
      </c>
      <c r="BE63" s="38">
        <f t="shared" si="65"/>
        <v>-27.03</v>
      </c>
      <c r="BF63" s="46">
        <f t="shared" si="26"/>
        <v>70</v>
      </c>
      <c r="BG63" s="68">
        <v>10.66</v>
      </c>
      <c r="BH63" s="11">
        <v>7.22</v>
      </c>
      <c r="BI63" s="21">
        <f t="shared" si="52"/>
        <v>0.47645429362880892</v>
      </c>
      <c r="BJ63" s="38">
        <v>4.5999999999999996</v>
      </c>
      <c r="BK63" s="38">
        <f t="shared" si="68"/>
        <v>15.26</v>
      </c>
      <c r="BL63" s="38">
        <f t="shared" si="69"/>
        <v>-15.26</v>
      </c>
      <c r="BM63" s="46">
        <f t="shared" si="30"/>
        <v>103</v>
      </c>
      <c r="BN63" s="68">
        <v>4.4800000000000004</v>
      </c>
      <c r="BO63" s="11">
        <v>4.96</v>
      </c>
      <c r="BP63" s="21">
        <f t="shared" si="31"/>
        <v>-9.6774193548387011E-2</v>
      </c>
      <c r="BQ63" s="8">
        <v>1.9</v>
      </c>
      <c r="BR63" s="8">
        <f t="shared" si="67"/>
        <v>6.3800000000000008</v>
      </c>
      <c r="BS63" s="8">
        <f t="shared" si="57"/>
        <v>-6.3800000000000008</v>
      </c>
      <c r="BT63" s="60">
        <f t="shared" si="34"/>
        <v>116</v>
      </c>
    </row>
    <row r="64" spans="1:72" x14ac:dyDescent="0.3">
      <c r="A64" s="1">
        <v>911608</v>
      </c>
      <c r="B64" s="22" t="s">
        <v>123</v>
      </c>
      <c r="C64" s="26" t="s">
        <v>4</v>
      </c>
      <c r="D64" s="72">
        <f t="shared" si="0"/>
        <v>1157</v>
      </c>
      <c r="E64" s="57">
        <f t="shared" si="1"/>
        <v>140</v>
      </c>
      <c r="F64" s="7" t="s">
        <v>254</v>
      </c>
      <c r="G64" s="20">
        <f>-M64+AG64+AN64+AU64+BB64+BI64</f>
        <v>1.2938775823472408</v>
      </c>
      <c r="H64" s="20">
        <f>G64/6</f>
        <v>0.21564626372454013</v>
      </c>
      <c r="I64" s="19">
        <v>27</v>
      </c>
      <c r="J64" s="83">
        <v>24</v>
      </c>
      <c r="K64" s="53">
        <v>7.79</v>
      </c>
      <c r="L64" s="11">
        <v>8.02</v>
      </c>
      <c r="M64" s="21">
        <f t="shared" si="56"/>
        <v>-2.8678304239401441E-2</v>
      </c>
      <c r="N64" s="37">
        <f t="shared" si="58"/>
        <v>11.685</v>
      </c>
      <c r="O64" s="38">
        <v>-1.35</v>
      </c>
      <c r="P64" s="38">
        <f t="shared" si="59"/>
        <v>10.335000000000001</v>
      </c>
      <c r="Q64" s="57">
        <f t="shared" si="4"/>
        <v>120</v>
      </c>
      <c r="R64" s="53">
        <v>13.54</v>
      </c>
      <c r="S64" s="11">
        <v>13.34</v>
      </c>
      <c r="T64" s="21">
        <f t="shared" si="60"/>
        <v>1.4992503748125883E-2</v>
      </c>
      <c r="U64" s="38">
        <v>-0.05</v>
      </c>
      <c r="V64" s="38">
        <f t="shared" si="61"/>
        <v>13.489999999999998</v>
      </c>
      <c r="W64" s="39">
        <f t="shared" si="7"/>
        <v>130</v>
      </c>
      <c r="X64" s="53">
        <v>262.18</v>
      </c>
      <c r="Y64" s="11">
        <v>153.72999999999999</v>
      </c>
      <c r="Z64" s="21">
        <f t="shared" si="45"/>
        <v>0.70545762050348026</v>
      </c>
      <c r="AA64" s="37" t="s">
        <v>21</v>
      </c>
      <c r="AB64" s="59">
        <v>-20</v>
      </c>
      <c r="AC64" s="38">
        <f t="shared" si="66"/>
        <v>242.18</v>
      </c>
      <c r="AD64" s="39">
        <f t="shared" si="10"/>
        <v>109</v>
      </c>
      <c r="AE64" s="65">
        <v>2.74</v>
      </c>
      <c r="AF64" s="11">
        <v>2.4300000000000002</v>
      </c>
      <c r="AG64" s="21">
        <f t="shared" si="46"/>
        <v>0.12757201646090535</v>
      </c>
      <c r="AH64" s="38">
        <v>0.55000000000000004</v>
      </c>
      <c r="AI64" s="38">
        <f t="shared" si="62"/>
        <v>3.29</v>
      </c>
      <c r="AJ64" s="38">
        <f t="shared" si="63"/>
        <v>-3.29</v>
      </c>
      <c r="AK64" s="39">
        <f t="shared" si="14"/>
        <v>146</v>
      </c>
      <c r="AL64" s="65">
        <v>4.25</v>
      </c>
      <c r="AM64" s="11">
        <v>3.86</v>
      </c>
      <c r="AN64" s="21">
        <f t="shared" si="47"/>
        <v>0.10103626943005185</v>
      </c>
      <c r="AO64" s="38">
        <v>0.65</v>
      </c>
      <c r="AP64" s="38">
        <f t="shared" si="54"/>
        <v>4.9000000000000004</v>
      </c>
      <c r="AQ64" s="38">
        <f t="shared" si="55"/>
        <v>-4.9000000000000004</v>
      </c>
      <c r="AR64" s="39">
        <f t="shared" si="18"/>
        <v>145</v>
      </c>
      <c r="AS64" s="62">
        <v>1</v>
      </c>
      <c r="AT64" s="11">
        <v>0.75</v>
      </c>
      <c r="AU64" s="21">
        <f t="shared" si="48"/>
        <v>0.33333333333333331</v>
      </c>
      <c r="AV64" s="38">
        <v>0.15</v>
      </c>
      <c r="AW64" s="38">
        <f t="shared" si="49"/>
        <v>1.1499999999999999</v>
      </c>
      <c r="AX64" s="38">
        <f t="shared" si="50"/>
        <v>-1.1499999999999999</v>
      </c>
      <c r="AY64" s="46">
        <f t="shared" si="22"/>
        <v>85</v>
      </c>
      <c r="AZ64" s="68">
        <v>16.57</v>
      </c>
      <c r="BA64" s="11">
        <v>13.17</v>
      </c>
      <c r="BB64" s="21">
        <f t="shared" si="51"/>
        <v>0.25816249050873197</v>
      </c>
      <c r="BC64" s="38">
        <v>6.8</v>
      </c>
      <c r="BD64" s="38">
        <f t="shared" si="64"/>
        <v>23.37</v>
      </c>
      <c r="BE64" s="38">
        <f t="shared" si="65"/>
        <v>-23.37</v>
      </c>
      <c r="BF64" s="46">
        <f t="shared" si="26"/>
        <v>133</v>
      </c>
      <c r="BG64" s="68">
        <v>9.8699999999999992</v>
      </c>
      <c r="BH64" s="11">
        <v>6.83</v>
      </c>
      <c r="BI64" s="21">
        <f t="shared" si="52"/>
        <v>0.44509516837481683</v>
      </c>
      <c r="BJ64" s="38">
        <v>4.5999999999999996</v>
      </c>
      <c r="BK64" s="38">
        <f t="shared" si="68"/>
        <v>14.469999999999999</v>
      </c>
      <c r="BL64" s="38">
        <f t="shared" si="69"/>
        <v>-14.469999999999999</v>
      </c>
      <c r="BM64" s="46">
        <f t="shared" si="30"/>
        <v>136</v>
      </c>
      <c r="BN64" s="68">
        <v>3.99</v>
      </c>
      <c r="BO64" s="11">
        <v>4.79</v>
      </c>
      <c r="BP64" s="21">
        <f t="shared" si="31"/>
        <v>-0.16701461377870561</v>
      </c>
      <c r="BQ64" s="8">
        <v>1.9</v>
      </c>
      <c r="BR64" s="8">
        <f t="shared" si="67"/>
        <v>5.8900000000000006</v>
      </c>
      <c r="BS64" s="8">
        <f t="shared" si="57"/>
        <v>-5.8900000000000006</v>
      </c>
      <c r="BT64" s="60">
        <f t="shared" si="34"/>
        <v>153</v>
      </c>
    </row>
    <row r="65" spans="1:72" x14ac:dyDescent="0.3">
      <c r="A65" s="1">
        <v>914773</v>
      </c>
      <c r="B65" s="22" t="s">
        <v>129</v>
      </c>
      <c r="C65" s="26" t="s">
        <v>4</v>
      </c>
      <c r="D65" s="72">
        <f t="shared" si="0"/>
        <v>1211</v>
      </c>
      <c r="E65" s="57">
        <f t="shared" si="1"/>
        <v>152</v>
      </c>
      <c r="F65" s="7" t="s">
        <v>254</v>
      </c>
      <c r="G65" s="20">
        <f>-M65+AG65+AN65+AU65+BB65+BI65</f>
        <v>1.9101153098341705</v>
      </c>
      <c r="H65" s="20">
        <f>G65/6</f>
        <v>0.31835255163902842</v>
      </c>
      <c r="I65" s="19">
        <v>7</v>
      </c>
      <c r="J65" s="89">
        <v>30</v>
      </c>
      <c r="K65" s="53">
        <v>8.32</v>
      </c>
      <c r="L65" s="11">
        <v>8.8000000000000007</v>
      </c>
      <c r="M65" s="21">
        <f t="shared" si="56"/>
        <v>-5.4545454545454591E-2</v>
      </c>
      <c r="N65" s="37">
        <f t="shared" si="58"/>
        <v>12.48</v>
      </c>
      <c r="O65" s="38">
        <v>-1.35</v>
      </c>
      <c r="P65" s="38">
        <f t="shared" si="59"/>
        <v>11.13</v>
      </c>
      <c r="Q65" s="57">
        <f t="shared" si="4"/>
        <v>189</v>
      </c>
      <c r="R65" s="53">
        <v>14.07</v>
      </c>
      <c r="S65" s="11">
        <v>15.24</v>
      </c>
      <c r="T65" s="21">
        <f t="shared" si="60"/>
        <v>-7.6771653543307075E-2</v>
      </c>
      <c r="U65" s="38">
        <v>-0.05</v>
      </c>
      <c r="V65" s="38">
        <f t="shared" si="61"/>
        <v>14.02</v>
      </c>
      <c r="W65" s="39">
        <f t="shared" si="7"/>
        <v>150</v>
      </c>
      <c r="X65" s="53">
        <v>288.77999999999997</v>
      </c>
      <c r="Y65" s="11">
        <v>175.58</v>
      </c>
      <c r="Z65" s="21">
        <f t="shared" si="45"/>
        <v>0.64472035539355255</v>
      </c>
      <c r="AA65" s="37" t="s">
        <v>21</v>
      </c>
      <c r="AB65" s="59">
        <v>-20</v>
      </c>
      <c r="AC65" s="38">
        <f t="shared" si="66"/>
        <v>268.77999999999997</v>
      </c>
      <c r="AD65" s="39">
        <f t="shared" si="10"/>
        <v>187</v>
      </c>
      <c r="AE65" s="65">
        <v>2.75</v>
      </c>
      <c r="AF65" s="11">
        <v>2.27</v>
      </c>
      <c r="AG65" s="21">
        <f t="shared" si="46"/>
        <v>0.21145374449339205</v>
      </c>
      <c r="AH65" s="38">
        <v>0.55000000000000004</v>
      </c>
      <c r="AI65" s="38">
        <f t="shared" si="62"/>
        <v>3.3</v>
      </c>
      <c r="AJ65" s="38">
        <f t="shared" si="63"/>
        <v>-3.3</v>
      </c>
      <c r="AK65" s="39">
        <f t="shared" si="14"/>
        <v>140</v>
      </c>
      <c r="AL65" s="65">
        <v>4.05</v>
      </c>
      <c r="AM65" s="11">
        <v>3.4</v>
      </c>
      <c r="AN65" s="21">
        <f t="shared" si="47"/>
        <v>0.19117647058823528</v>
      </c>
      <c r="AO65" s="38">
        <v>0.65</v>
      </c>
      <c r="AP65" s="38">
        <f t="shared" si="54"/>
        <v>4.7</v>
      </c>
      <c r="AQ65" s="38">
        <f t="shared" si="55"/>
        <v>-4.7</v>
      </c>
      <c r="AR65" s="39">
        <f t="shared" si="18"/>
        <v>169</v>
      </c>
      <c r="AS65" s="62">
        <v>1</v>
      </c>
      <c r="AT65" s="11">
        <v>0.85</v>
      </c>
      <c r="AU65" s="21">
        <f t="shared" si="48"/>
        <v>0.17647058823529416</v>
      </c>
      <c r="AV65" s="38">
        <v>0.15</v>
      </c>
      <c r="AW65" s="38">
        <f t="shared" si="49"/>
        <v>1.1499999999999999</v>
      </c>
      <c r="AX65" s="38">
        <f t="shared" si="50"/>
        <v>-1.1499999999999999</v>
      </c>
      <c r="AY65" s="46">
        <f t="shared" si="22"/>
        <v>85</v>
      </c>
      <c r="AZ65" s="68">
        <v>21.31</v>
      </c>
      <c r="BA65" s="11">
        <v>10.94</v>
      </c>
      <c r="BB65" s="21">
        <f t="shared" si="51"/>
        <v>0.94789762340036565</v>
      </c>
      <c r="BC65" s="38">
        <v>6.8</v>
      </c>
      <c r="BD65" s="38">
        <f t="shared" si="64"/>
        <v>28.11</v>
      </c>
      <c r="BE65" s="38">
        <f t="shared" si="65"/>
        <v>-28.11</v>
      </c>
      <c r="BF65" s="46">
        <f t="shared" si="26"/>
        <v>54</v>
      </c>
      <c r="BG65" s="68">
        <v>9.3000000000000007</v>
      </c>
      <c r="BH65" s="11">
        <v>7</v>
      </c>
      <c r="BI65" s="21">
        <f t="shared" si="52"/>
        <v>0.32857142857142868</v>
      </c>
      <c r="BJ65" s="38">
        <v>4.5999999999999996</v>
      </c>
      <c r="BK65" s="38">
        <f t="shared" si="68"/>
        <v>13.9</v>
      </c>
      <c r="BL65" s="38">
        <f t="shared" si="69"/>
        <v>-13.9</v>
      </c>
      <c r="BM65" s="46">
        <f t="shared" si="30"/>
        <v>148</v>
      </c>
      <c r="BN65" s="68">
        <v>4.82</v>
      </c>
      <c r="BO65" s="11">
        <v>4.26</v>
      </c>
      <c r="BP65" s="21">
        <f t="shared" si="31"/>
        <v>0.13145539906103298</v>
      </c>
      <c r="BQ65" s="8">
        <v>1.9</v>
      </c>
      <c r="BR65" s="8">
        <f t="shared" si="67"/>
        <v>6.7200000000000006</v>
      </c>
      <c r="BS65" s="8">
        <f t="shared" si="57"/>
        <v>-6.7200000000000006</v>
      </c>
      <c r="BT65" s="60">
        <f t="shared" si="34"/>
        <v>89</v>
      </c>
    </row>
    <row r="66" spans="1:72" x14ac:dyDescent="0.3">
      <c r="A66" s="1">
        <v>925731</v>
      </c>
      <c r="B66" s="22" t="s">
        <v>128</v>
      </c>
      <c r="C66" s="26" t="s">
        <v>4</v>
      </c>
      <c r="D66" s="72">
        <f t="shared" si="0"/>
        <v>1218</v>
      </c>
      <c r="E66" s="57">
        <f t="shared" si="1"/>
        <v>153</v>
      </c>
      <c r="F66" s="90" t="s">
        <v>256</v>
      </c>
      <c r="G66" s="91" t="s">
        <v>21</v>
      </c>
      <c r="H66" s="91" t="s">
        <v>21</v>
      </c>
      <c r="I66" s="92" t="s">
        <v>21</v>
      </c>
      <c r="J66" s="83">
        <v>26</v>
      </c>
      <c r="K66" s="53">
        <v>8.0500000000000007</v>
      </c>
      <c r="L66" s="11">
        <v>8.23</v>
      </c>
      <c r="M66" s="21">
        <f t="shared" si="56"/>
        <v>-2.1871202916160352E-2</v>
      </c>
      <c r="N66" s="37">
        <f t="shared" si="58"/>
        <v>12.075000000000001</v>
      </c>
      <c r="O66" s="38">
        <v>-1.35</v>
      </c>
      <c r="P66" s="38">
        <f t="shared" si="59"/>
        <v>10.725000000000001</v>
      </c>
      <c r="Q66" s="57">
        <f t="shared" si="4"/>
        <v>162</v>
      </c>
      <c r="R66" s="53">
        <v>14.24</v>
      </c>
      <c r="S66" s="11"/>
      <c r="T66" s="21" t="str">
        <f t="shared" si="60"/>
        <v/>
      </c>
      <c r="U66" s="38">
        <v>-0.05</v>
      </c>
      <c r="V66" s="38">
        <f t="shared" si="61"/>
        <v>14.19</v>
      </c>
      <c r="W66" s="39">
        <f t="shared" si="7"/>
        <v>156</v>
      </c>
      <c r="X66" s="53">
        <v>261.18</v>
      </c>
      <c r="Y66" s="11">
        <v>152.41</v>
      </c>
      <c r="Z66" s="21">
        <f t="shared" si="45"/>
        <v>0.71366708221245334</v>
      </c>
      <c r="AA66" s="37" t="s">
        <v>21</v>
      </c>
      <c r="AB66" s="59">
        <v>-20</v>
      </c>
      <c r="AC66" s="38">
        <f t="shared" si="66"/>
        <v>241.18</v>
      </c>
      <c r="AD66" s="39">
        <f t="shared" si="10"/>
        <v>104</v>
      </c>
      <c r="AE66" s="65">
        <v>2.82</v>
      </c>
      <c r="AF66" s="11">
        <v>2.34</v>
      </c>
      <c r="AG66" s="21">
        <f t="shared" si="46"/>
        <v>0.20512820512820512</v>
      </c>
      <c r="AH66" s="38">
        <v>0.55000000000000004</v>
      </c>
      <c r="AI66" s="38">
        <f t="shared" si="62"/>
        <v>3.37</v>
      </c>
      <c r="AJ66" s="38">
        <f t="shared" si="63"/>
        <v>-3.37</v>
      </c>
      <c r="AK66" s="39">
        <f t="shared" si="14"/>
        <v>130</v>
      </c>
      <c r="AL66" s="65">
        <v>4.03</v>
      </c>
      <c r="AM66" s="11">
        <v>3.55</v>
      </c>
      <c r="AN66" s="21">
        <f t="shared" si="47"/>
        <v>0.13521126760563393</v>
      </c>
      <c r="AO66" s="38">
        <v>0.65</v>
      </c>
      <c r="AP66" s="38">
        <f t="shared" si="54"/>
        <v>4.6800000000000006</v>
      </c>
      <c r="AQ66" s="38">
        <f t="shared" si="55"/>
        <v>-4.6800000000000006</v>
      </c>
      <c r="AR66" s="39">
        <f t="shared" si="18"/>
        <v>173</v>
      </c>
      <c r="AS66" s="62">
        <v>1</v>
      </c>
      <c r="AT66" s="11">
        <v>0.75</v>
      </c>
      <c r="AU66" s="21">
        <f t="shared" si="48"/>
        <v>0.33333333333333331</v>
      </c>
      <c r="AV66" s="38">
        <v>0.15</v>
      </c>
      <c r="AW66" s="38">
        <f t="shared" si="49"/>
        <v>1.1499999999999999</v>
      </c>
      <c r="AX66" s="38">
        <f t="shared" si="50"/>
        <v>-1.1499999999999999</v>
      </c>
      <c r="AY66" s="46">
        <f t="shared" si="22"/>
        <v>85</v>
      </c>
      <c r="AZ66" s="68">
        <v>17.66</v>
      </c>
      <c r="BA66" s="11">
        <v>11.85</v>
      </c>
      <c r="BB66" s="21">
        <f t="shared" si="51"/>
        <v>0.49029535864978907</v>
      </c>
      <c r="BC66" s="38">
        <v>6.8</v>
      </c>
      <c r="BD66" s="38">
        <f t="shared" si="64"/>
        <v>24.46</v>
      </c>
      <c r="BE66" s="38">
        <f t="shared" si="65"/>
        <v>-24.46</v>
      </c>
      <c r="BF66" s="46">
        <f t="shared" si="26"/>
        <v>107</v>
      </c>
      <c r="BG66" s="68">
        <v>8.68</v>
      </c>
      <c r="BH66" s="11">
        <v>6.12</v>
      </c>
      <c r="BI66" s="21">
        <f t="shared" si="52"/>
        <v>0.41830065359477114</v>
      </c>
      <c r="BJ66" s="38">
        <v>4.5999999999999996</v>
      </c>
      <c r="BK66" s="38">
        <f t="shared" si="68"/>
        <v>13.28</v>
      </c>
      <c r="BL66" s="38">
        <f t="shared" si="69"/>
        <v>-13.28</v>
      </c>
      <c r="BM66" s="46">
        <f t="shared" si="30"/>
        <v>165</v>
      </c>
      <c r="BN66" s="68">
        <v>4.28</v>
      </c>
      <c r="BO66" s="11">
        <v>3.52</v>
      </c>
      <c r="BP66" s="21">
        <f t="shared" si="31"/>
        <v>0.21590909090909097</v>
      </c>
      <c r="BQ66" s="8">
        <v>1.9</v>
      </c>
      <c r="BR66" s="8">
        <f t="shared" si="67"/>
        <v>6.18</v>
      </c>
      <c r="BS66" s="8">
        <f t="shared" si="57"/>
        <v>-6.18</v>
      </c>
      <c r="BT66" s="60">
        <f t="shared" si="34"/>
        <v>136</v>
      </c>
    </row>
    <row r="67" spans="1:72" x14ac:dyDescent="0.3">
      <c r="A67" s="1">
        <v>924492</v>
      </c>
      <c r="B67" s="22" t="s">
        <v>130</v>
      </c>
      <c r="C67" s="26" t="s">
        <v>4</v>
      </c>
      <c r="D67" s="72">
        <f t="shared" si="0"/>
        <v>1220</v>
      </c>
      <c r="E67" s="57">
        <f t="shared" si="1"/>
        <v>154</v>
      </c>
      <c r="F67" s="90" t="s">
        <v>256</v>
      </c>
      <c r="G67" s="91" t="s">
        <v>21</v>
      </c>
      <c r="H67" s="91" t="s">
        <v>21</v>
      </c>
      <c r="I67" s="92" t="s">
        <v>21</v>
      </c>
      <c r="J67" s="83">
        <v>24</v>
      </c>
      <c r="K67" s="53">
        <v>7.65</v>
      </c>
      <c r="L67" s="11">
        <v>8.5</v>
      </c>
      <c r="M67" s="21">
        <f t="shared" si="56"/>
        <v>-9.9999999999999964E-2</v>
      </c>
      <c r="N67" s="37">
        <f t="shared" si="58"/>
        <v>11.475000000000001</v>
      </c>
      <c r="O67" s="38">
        <v>-1.35</v>
      </c>
      <c r="P67" s="38">
        <f t="shared" si="59"/>
        <v>10.125000000000002</v>
      </c>
      <c r="Q67" s="57">
        <f t="shared" si="4"/>
        <v>93</v>
      </c>
      <c r="R67" s="53">
        <v>13.06</v>
      </c>
      <c r="S67" s="11"/>
      <c r="T67" s="21" t="str">
        <f t="shared" si="60"/>
        <v/>
      </c>
      <c r="U67" s="38">
        <v>-0.05</v>
      </c>
      <c r="V67" s="38">
        <f t="shared" si="61"/>
        <v>13.01</v>
      </c>
      <c r="W67" s="39">
        <f t="shared" si="7"/>
        <v>103</v>
      </c>
      <c r="X67" s="53">
        <v>267.5</v>
      </c>
      <c r="Y67" s="11">
        <v>160.34</v>
      </c>
      <c r="Z67" s="21">
        <f t="shared" si="45"/>
        <v>0.6683297991767494</v>
      </c>
      <c r="AA67" s="37" t="s">
        <v>21</v>
      </c>
      <c r="AB67" s="59">
        <v>-20</v>
      </c>
      <c r="AC67" s="38">
        <f t="shared" si="66"/>
        <v>247.5</v>
      </c>
      <c r="AD67" s="39">
        <f t="shared" si="10"/>
        <v>125</v>
      </c>
      <c r="AE67" s="65">
        <v>2.74</v>
      </c>
      <c r="AF67" s="11">
        <v>2.2999999999999998</v>
      </c>
      <c r="AG67" s="21">
        <f t="shared" si="46"/>
        <v>0.19130434782608713</v>
      </c>
      <c r="AH67" s="38">
        <v>0.55000000000000004</v>
      </c>
      <c r="AI67" s="38">
        <f t="shared" si="62"/>
        <v>3.29</v>
      </c>
      <c r="AJ67" s="38">
        <f t="shared" si="63"/>
        <v>-3.29</v>
      </c>
      <c r="AK67" s="39">
        <f t="shared" si="14"/>
        <v>146</v>
      </c>
      <c r="AL67" s="65">
        <v>4.22</v>
      </c>
      <c r="AM67" s="11">
        <v>3.63</v>
      </c>
      <c r="AN67" s="21">
        <f t="shared" si="47"/>
        <v>0.16253443526170797</v>
      </c>
      <c r="AO67" s="38">
        <v>0.65</v>
      </c>
      <c r="AP67" s="38">
        <f t="shared" si="54"/>
        <v>4.87</v>
      </c>
      <c r="AQ67" s="38">
        <f t="shared" si="55"/>
        <v>-4.87</v>
      </c>
      <c r="AR67" s="39">
        <f t="shared" si="18"/>
        <v>150</v>
      </c>
      <c r="AS67" s="62">
        <v>1</v>
      </c>
      <c r="AT67" s="11">
        <v>0.7</v>
      </c>
      <c r="AU67" s="21">
        <f t="shared" si="48"/>
        <v>0.42857142857142866</v>
      </c>
      <c r="AV67" s="38">
        <v>0.15</v>
      </c>
      <c r="AW67" s="38">
        <f t="shared" si="49"/>
        <v>1.1499999999999999</v>
      </c>
      <c r="AX67" s="38">
        <f t="shared" si="50"/>
        <v>-1.1499999999999999</v>
      </c>
      <c r="AY67" s="46">
        <f t="shared" si="22"/>
        <v>85</v>
      </c>
      <c r="AZ67" s="68">
        <v>13.1</v>
      </c>
      <c r="BA67" s="11">
        <v>8.81</v>
      </c>
      <c r="BB67" s="21">
        <f t="shared" si="51"/>
        <v>0.48694665153234951</v>
      </c>
      <c r="BC67" s="38">
        <v>6.8</v>
      </c>
      <c r="BD67" s="38">
        <f t="shared" si="64"/>
        <v>19.899999999999999</v>
      </c>
      <c r="BE67" s="38">
        <f t="shared" si="65"/>
        <v>-19.899999999999999</v>
      </c>
      <c r="BF67" s="46">
        <f t="shared" si="26"/>
        <v>176</v>
      </c>
      <c r="BG67" s="68">
        <v>7.03</v>
      </c>
      <c r="BH67" s="11">
        <v>6.29</v>
      </c>
      <c r="BI67" s="21">
        <f t="shared" si="52"/>
        <v>0.11764705882352945</v>
      </c>
      <c r="BJ67" s="38">
        <v>4.5999999999999996</v>
      </c>
      <c r="BK67" s="38">
        <f t="shared" si="68"/>
        <v>11.629999999999999</v>
      </c>
      <c r="BL67" s="38">
        <f t="shared" si="69"/>
        <v>-11.629999999999999</v>
      </c>
      <c r="BM67" s="46">
        <f t="shared" si="30"/>
        <v>196</v>
      </c>
      <c r="BN67" s="68">
        <v>4.1500000000000004</v>
      </c>
      <c r="BO67" s="11">
        <v>4.33</v>
      </c>
      <c r="BP67" s="21">
        <f t="shared" si="31"/>
        <v>-4.1570438799076147E-2</v>
      </c>
      <c r="BQ67" s="8">
        <v>1.9</v>
      </c>
      <c r="BR67" s="8">
        <f t="shared" si="67"/>
        <v>6.0500000000000007</v>
      </c>
      <c r="BS67" s="8">
        <f t="shared" si="57"/>
        <v>-6.0500000000000007</v>
      </c>
      <c r="BT67" s="60">
        <f t="shared" si="34"/>
        <v>146</v>
      </c>
    </row>
    <row r="68" spans="1:72" x14ac:dyDescent="0.3">
      <c r="A68" s="1">
        <v>887408</v>
      </c>
      <c r="B68" s="22" t="s">
        <v>124</v>
      </c>
      <c r="C68" s="26" t="s">
        <v>4</v>
      </c>
      <c r="D68" s="72">
        <f t="shared" ref="D68:D131" si="70">Q68+AK68+BF68+AY68+AD68+W68+BM68+BT68+AR68</f>
        <v>1264</v>
      </c>
      <c r="E68" s="57">
        <f t="shared" ref="E68:E131" si="71">RANK(D68,D$4:D$527,D$4:D$527)</f>
        <v>158</v>
      </c>
      <c r="F68" s="90" t="s">
        <v>256</v>
      </c>
      <c r="G68" s="91" t="s">
        <v>21</v>
      </c>
      <c r="H68" s="91" t="s">
        <v>21</v>
      </c>
      <c r="I68" s="92" t="s">
        <v>21</v>
      </c>
      <c r="J68" s="83">
        <v>20</v>
      </c>
      <c r="K68" s="53">
        <v>8.49</v>
      </c>
      <c r="L68" s="11">
        <v>8.74</v>
      </c>
      <c r="M68" s="21">
        <f t="shared" si="56"/>
        <v>-2.860411899313501E-2</v>
      </c>
      <c r="N68" s="37">
        <f t="shared" si="58"/>
        <v>12.734999999999999</v>
      </c>
      <c r="O68" s="38">
        <v>-1.35</v>
      </c>
      <c r="P68" s="38">
        <f t="shared" si="59"/>
        <v>11.385</v>
      </c>
      <c r="Q68" s="57">
        <f t="shared" ref="Q68:Q131" si="72">IF(P68&lt;&gt;0,RANK(P68,P$4:P$527,P$4:P$527),COUNT(P$4:P$527)+1)</f>
        <v>200</v>
      </c>
      <c r="R68" s="53">
        <v>14.28</v>
      </c>
      <c r="S68" s="11">
        <v>15.66</v>
      </c>
      <c r="T68" s="21">
        <f t="shared" si="60"/>
        <v>-8.8122605363984724E-2</v>
      </c>
      <c r="U68" s="38">
        <v>-0.05</v>
      </c>
      <c r="V68" s="38">
        <f t="shared" si="61"/>
        <v>14.229999999999999</v>
      </c>
      <c r="W68" s="39">
        <f t="shared" ref="W68:W131" si="73">IF(V68&lt;&gt;0,RANK(V68,V$4:V$527,V$4:V$527),COUNT(V$4:V$527)+1)</f>
        <v>159</v>
      </c>
      <c r="X68" s="53">
        <v>263.24</v>
      </c>
      <c r="Y68" s="11">
        <v>177.96</v>
      </c>
      <c r="Z68" s="21">
        <f t="shared" ref="Z68:Z99" si="74">IF(Y68&gt;0,-((X68-Y68)/Y68)*-1,"")</f>
        <v>0.479208810968757</v>
      </c>
      <c r="AA68" s="37" t="s">
        <v>21</v>
      </c>
      <c r="AB68" s="59">
        <v>-20</v>
      </c>
      <c r="AC68" s="38">
        <f t="shared" si="66"/>
        <v>243.24</v>
      </c>
      <c r="AD68" s="39">
        <f t="shared" ref="AD68:AD131" si="75">IF(AC68&lt;&gt;0,RANK(AC68,AC$4:AC$527,AC$4:AC$527),COUNT(AC$4:AC$527)+1)</f>
        <v>114</v>
      </c>
      <c r="AE68" s="65">
        <v>2.62</v>
      </c>
      <c r="AF68" s="11">
        <v>2.46</v>
      </c>
      <c r="AG68" s="21">
        <f t="shared" ref="AG68:AG99" si="76">IF(AF68&gt;0,-((AE68-AF68)/AF68)*-1,"")</f>
        <v>6.5040650406504127E-2</v>
      </c>
      <c r="AH68" s="38">
        <v>0.55000000000000004</v>
      </c>
      <c r="AI68" s="38">
        <f t="shared" si="62"/>
        <v>3.17</v>
      </c>
      <c r="AJ68" s="38">
        <f t="shared" si="63"/>
        <v>-3.17</v>
      </c>
      <c r="AK68" s="39">
        <f t="shared" ref="AK68:AK131" si="77">IF(AI68&lt;&gt;0,RANK(AJ68,AJ$4:AJ$527,AJ$4:AJ$527),COUNT(AI$4:AI$527)+1)</f>
        <v>171</v>
      </c>
      <c r="AL68" s="65">
        <v>4.13</v>
      </c>
      <c r="AM68" s="11">
        <v>3.79</v>
      </c>
      <c r="AN68" s="21">
        <f t="shared" ref="AN68:AN99" si="78">IF(AM68&gt;0,-((AL68-AM68)/AM68)*-1,"")</f>
        <v>8.9709762532981491E-2</v>
      </c>
      <c r="AO68" s="38">
        <v>0.65</v>
      </c>
      <c r="AP68" s="38">
        <f t="shared" si="54"/>
        <v>4.78</v>
      </c>
      <c r="AQ68" s="38">
        <f t="shared" si="55"/>
        <v>-4.78</v>
      </c>
      <c r="AR68" s="39">
        <f t="shared" ref="AR68:AR131" si="79">IF(AP68&lt;&gt;0,RANK(AQ68,AQ$4:AQ$527,AQ$4:AQ$527),COUNT(AP$4:AP$527)+1)</f>
        <v>164</v>
      </c>
      <c r="AS68" s="62">
        <v>0.95</v>
      </c>
      <c r="AT68" s="11">
        <v>0.95</v>
      </c>
      <c r="AU68" s="21">
        <f t="shared" ref="AU68:AU99" si="80">IF(AT68&gt;0,-((AS68-AT68)/AT68)*-1,"")</f>
        <v>0</v>
      </c>
      <c r="AV68" s="38">
        <v>0.15</v>
      </c>
      <c r="AW68" s="38">
        <f t="shared" ref="AW68:AW99" si="81">IF(AS68&gt;0,AS68+AV68,AT68+AV68)</f>
        <v>1.0999999999999999</v>
      </c>
      <c r="AX68" s="38">
        <f t="shared" ref="AX68:AX99" si="82">-AW68</f>
        <v>-1.0999999999999999</v>
      </c>
      <c r="AY68" s="46">
        <f t="shared" ref="AY68:AY131" si="83">IF(AW68&lt;&gt;0,RANK(AX68,AX$4:AX$527,AX$4:AX$527),COUNT(AW$4:AW$527)+1)</f>
        <v>141</v>
      </c>
      <c r="AZ68" s="68">
        <v>14.92</v>
      </c>
      <c r="BA68" s="11">
        <v>11.36</v>
      </c>
      <c r="BB68" s="21">
        <f t="shared" ref="BB68:BB99" si="84">IF(BA68&gt;0,-((AZ68-BA68)/BA68)*-1,"")</f>
        <v>0.31338028169014093</v>
      </c>
      <c r="BC68" s="38">
        <v>6.8</v>
      </c>
      <c r="BD68" s="38">
        <f t="shared" si="64"/>
        <v>21.72</v>
      </c>
      <c r="BE68" s="38">
        <f t="shared" si="65"/>
        <v>-21.72</v>
      </c>
      <c r="BF68" s="46">
        <f t="shared" ref="BF68:BF131" si="85">IF(BD68&lt;&gt;0,RANK(BE68,BE$4:BE$527,BE$4:BE$527),COUNT(BD$4:BD$527)+1)</f>
        <v>151</v>
      </c>
      <c r="BG68" s="68">
        <v>11.9</v>
      </c>
      <c r="BH68" s="11">
        <v>11.9</v>
      </c>
      <c r="BI68" s="21">
        <f t="shared" ref="BI68:BI99" si="86">IF(BH68&gt;0,-((BG68-BH68)/BH68)*-1,"")</f>
        <v>0</v>
      </c>
      <c r="BJ68" s="38">
        <v>4.5999999999999996</v>
      </c>
      <c r="BK68" s="38">
        <f t="shared" si="68"/>
        <v>16.5</v>
      </c>
      <c r="BL68" s="38">
        <f t="shared" si="69"/>
        <v>-16.5</v>
      </c>
      <c r="BM68" s="46">
        <f t="shared" ref="BM68:BM131" si="87">IF(BK68&lt;&gt;0,RANK(BL68,BL$4:BL$527,BL$4:BL$527),COUNT(BK$4:BK$527)+1)</f>
        <v>66</v>
      </c>
      <c r="BN68" s="68">
        <v>4.71</v>
      </c>
      <c r="BO68" s="11">
        <v>5</v>
      </c>
      <c r="BP68" s="21">
        <f t="shared" ref="BP68:BP131" si="88">IF(BO68&gt;0,-((BN68-BO68)/BO68)*-1,"")</f>
        <v>-5.800000000000001E-2</v>
      </c>
      <c r="BQ68" s="8">
        <v>1.9</v>
      </c>
      <c r="BR68" s="8">
        <f t="shared" si="67"/>
        <v>6.6099999999999994</v>
      </c>
      <c r="BS68" s="8">
        <f t="shared" si="57"/>
        <v>-6.6099999999999994</v>
      </c>
      <c r="BT68" s="60">
        <f t="shared" ref="BT68:BT131" si="89">IF(BR68&lt;&gt;0,RANK(BS68,BS$4:BS$527,BS$4:BS$527),COUNT(BR$4:BR$527)+1)</f>
        <v>98</v>
      </c>
    </row>
    <row r="69" spans="1:72" x14ac:dyDescent="0.3">
      <c r="A69" s="1">
        <v>921433</v>
      </c>
      <c r="B69" s="22" t="s">
        <v>125</v>
      </c>
      <c r="C69" s="26" t="s">
        <v>4</v>
      </c>
      <c r="D69" s="72">
        <f t="shared" si="70"/>
        <v>1306</v>
      </c>
      <c r="E69" s="57">
        <f t="shared" si="71"/>
        <v>166</v>
      </c>
      <c r="F69" s="7" t="s">
        <v>254</v>
      </c>
      <c r="G69" s="20">
        <f>-M69+AG69+AN69+AU69+BB69+BI69</f>
        <v>1.350822318116913</v>
      </c>
      <c r="H69" s="80">
        <f>G69/6</f>
        <v>0.2251370530194855</v>
      </c>
      <c r="I69" s="19">
        <v>23</v>
      </c>
      <c r="J69" s="83">
        <v>21</v>
      </c>
      <c r="K69" s="53">
        <v>7.72</v>
      </c>
      <c r="L69" s="11">
        <v>7.95</v>
      </c>
      <c r="M69" s="21">
        <f t="shared" si="56"/>
        <v>-2.8930817610062946E-2</v>
      </c>
      <c r="N69" s="37">
        <f t="shared" si="58"/>
        <v>11.58</v>
      </c>
      <c r="O69" s="38">
        <v>-1.35</v>
      </c>
      <c r="P69" s="38">
        <f t="shared" si="59"/>
        <v>10.23</v>
      </c>
      <c r="Q69" s="57">
        <f t="shared" si="72"/>
        <v>108</v>
      </c>
      <c r="R69" s="53">
        <v>14.49</v>
      </c>
      <c r="S69" s="11">
        <v>15.53</v>
      </c>
      <c r="T69" s="21">
        <f t="shared" si="60"/>
        <v>-6.6967160334835754E-2</v>
      </c>
      <c r="U69" s="38">
        <v>-0.05</v>
      </c>
      <c r="V69" s="38">
        <f t="shared" si="61"/>
        <v>14.44</v>
      </c>
      <c r="W69" s="39">
        <f t="shared" si="73"/>
        <v>167</v>
      </c>
      <c r="X69" s="53">
        <v>295.43</v>
      </c>
      <c r="Y69" s="11">
        <v>182.04</v>
      </c>
      <c r="Z69" s="21">
        <f t="shared" si="74"/>
        <v>0.6228850802021535</v>
      </c>
      <c r="AA69" s="37" t="s">
        <v>21</v>
      </c>
      <c r="AB69" s="59">
        <v>-20</v>
      </c>
      <c r="AC69" s="38">
        <f t="shared" si="66"/>
        <v>275.43</v>
      </c>
      <c r="AD69" s="39">
        <f t="shared" si="75"/>
        <v>193</v>
      </c>
      <c r="AE69" s="65">
        <v>3</v>
      </c>
      <c r="AF69" s="11">
        <v>2.52</v>
      </c>
      <c r="AG69" s="21">
        <f t="shared" si="76"/>
        <v>0.19047619047619047</v>
      </c>
      <c r="AH69" s="38">
        <v>0.55000000000000004</v>
      </c>
      <c r="AI69" s="38">
        <f t="shared" si="62"/>
        <v>3.55</v>
      </c>
      <c r="AJ69" s="38">
        <f t="shared" si="63"/>
        <v>-3.55</v>
      </c>
      <c r="AK69" s="39">
        <f t="shared" si="77"/>
        <v>81</v>
      </c>
      <c r="AL69" s="65">
        <v>4.4000000000000004</v>
      </c>
      <c r="AM69" s="11">
        <v>3.83</v>
      </c>
      <c r="AN69" s="21">
        <f t="shared" si="78"/>
        <v>0.14882506527415151</v>
      </c>
      <c r="AO69" s="38">
        <v>0.65</v>
      </c>
      <c r="AP69" s="38">
        <f t="shared" si="54"/>
        <v>5.0500000000000007</v>
      </c>
      <c r="AQ69" s="38">
        <f t="shared" si="55"/>
        <v>-5.0500000000000007</v>
      </c>
      <c r="AR69" s="39">
        <f t="shared" si="79"/>
        <v>117</v>
      </c>
      <c r="AS69" s="62">
        <v>0.85</v>
      </c>
      <c r="AT69" s="11">
        <v>0.65</v>
      </c>
      <c r="AU69" s="21">
        <f t="shared" si="80"/>
        <v>0.3076923076923076</v>
      </c>
      <c r="AV69" s="38">
        <v>0.15</v>
      </c>
      <c r="AW69" s="38">
        <f t="shared" si="81"/>
        <v>1</v>
      </c>
      <c r="AX69" s="38">
        <f t="shared" si="82"/>
        <v>-1</v>
      </c>
      <c r="AY69" s="46">
        <f t="shared" si="83"/>
        <v>174</v>
      </c>
      <c r="AZ69" s="68">
        <v>11.88</v>
      </c>
      <c r="BA69" s="11">
        <v>9.7899999999999991</v>
      </c>
      <c r="BB69" s="21">
        <f t="shared" si="84"/>
        <v>0.21348314606741592</v>
      </c>
      <c r="BC69" s="38">
        <v>6.8</v>
      </c>
      <c r="BD69" s="38">
        <f t="shared" si="64"/>
        <v>18.68</v>
      </c>
      <c r="BE69" s="38">
        <f t="shared" si="65"/>
        <v>-18.68</v>
      </c>
      <c r="BF69" s="46">
        <f t="shared" si="85"/>
        <v>191</v>
      </c>
      <c r="BG69" s="68">
        <v>9.09</v>
      </c>
      <c r="BH69" s="11">
        <v>6.22</v>
      </c>
      <c r="BI69" s="21">
        <f t="shared" si="86"/>
        <v>0.46141479099678462</v>
      </c>
      <c r="BJ69" s="38">
        <v>4.5999999999999996</v>
      </c>
      <c r="BK69" s="38">
        <f t="shared" si="68"/>
        <v>13.69</v>
      </c>
      <c r="BL69" s="38">
        <f t="shared" si="69"/>
        <v>-13.69</v>
      </c>
      <c r="BM69" s="46">
        <f t="shared" si="87"/>
        <v>154</v>
      </c>
      <c r="BN69" s="68">
        <v>4.43</v>
      </c>
      <c r="BO69" s="11">
        <v>4.34</v>
      </c>
      <c r="BP69" s="21">
        <f t="shared" si="88"/>
        <v>2.0737327188940061E-2</v>
      </c>
      <c r="BQ69" s="8">
        <v>1.9</v>
      </c>
      <c r="BR69" s="8">
        <f t="shared" si="67"/>
        <v>6.33</v>
      </c>
      <c r="BS69" s="8">
        <f t="shared" si="57"/>
        <v>-6.33</v>
      </c>
      <c r="BT69" s="60">
        <f t="shared" si="89"/>
        <v>121</v>
      </c>
    </row>
    <row r="70" spans="1:72" x14ac:dyDescent="0.3">
      <c r="A70" s="1">
        <v>941425</v>
      </c>
      <c r="B70" s="22" t="s">
        <v>171</v>
      </c>
      <c r="C70" s="26" t="s">
        <v>4</v>
      </c>
      <c r="D70" s="72">
        <f t="shared" si="70"/>
        <v>1339</v>
      </c>
      <c r="E70" s="57">
        <f t="shared" si="71"/>
        <v>170</v>
      </c>
      <c r="F70" s="90" t="s">
        <v>256</v>
      </c>
      <c r="G70" s="91" t="s">
        <v>21</v>
      </c>
      <c r="H70" s="91" t="s">
        <v>21</v>
      </c>
      <c r="I70" s="92" t="s">
        <v>21</v>
      </c>
      <c r="J70" s="83">
        <v>18</v>
      </c>
      <c r="K70" s="53">
        <v>8</v>
      </c>
      <c r="L70" s="11"/>
      <c r="M70" s="21" t="str">
        <f t="shared" si="56"/>
        <v/>
      </c>
      <c r="N70" s="37">
        <f t="shared" si="58"/>
        <v>12</v>
      </c>
      <c r="O70" s="38">
        <v>-1.35</v>
      </c>
      <c r="P70" s="38">
        <f t="shared" si="59"/>
        <v>10.65</v>
      </c>
      <c r="Q70" s="57">
        <f t="shared" si="72"/>
        <v>152</v>
      </c>
      <c r="R70" s="53">
        <v>14.24</v>
      </c>
      <c r="S70" s="11"/>
      <c r="T70" s="21" t="str">
        <f t="shared" si="60"/>
        <v/>
      </c>
      <c r="U70" s="38">
        <v>-0.05</v>
      </c>
      <c r="V70" s="38">
        <f t="shared" si="61"/>
        <v>14.19</v>
      </c>
      <c r="W70" s="39">
        <f t="shared" si="73"/>
        <v>156</v>
      </c>
      <c r="X70" s="53">
        <v>291.45999999999998</v>
      </c>
      <c r="Y70" s="11"/>
      <c r="Z70" s="21" t="str">
        <f t="shared" si="74"/>
        <v/>
      </c>
      <c r="AA70" s="37" t="s">
        <v>21</v>
      </c>
      <c r="AB70" s="59">
        <v>-20</v>
      </c>
      <c r="AC70" s="38">
        <f t="shared" si="66"/>
        <v>271.45999999999998</v>
      </c>
      <c r="AD70" s="39">
        <f t="shared" si="75"/>
        <v>191</v>
      </c>
      <c r="AE70" s="65">
        <v>2.83</v>
      </c>
      <c r="AF70" s="11"/>
      <c r="AG70" s="21" t="str">
        <f t="shared" si="76"/>
        <v/>
      </c>
      <c r="AH70" s="38">
        <v>0.55000000000000004</v>
      </c>
      <c r="AI70" s="38">
        <f t="shared" si="62"/>
        <v>3.38</v>
      </c>
      <c r="AJ70" s="38">
        <f t="shared" si="63"/>
        <v>-3.38</v>
      </c>
      <c r="AK70" s="39">
        <f t="shared" si="77"/>
        <v>126</v>
      </c>
      <c r="AL70" s="65">
        <v>4.3600000000000003</v>
      </c>
      <c r="AM70" s="11"/>
      <c r="AN70" s="21" t="str">
        <f t="shared" si="78"/>
        <v/>
      </c>
      <c r="AO70" s="38">
        <v>0.65</v>
      </c>
      <c r="AP70" s="38">
        <f t="shared" si="54"/>
        <v>5.0100000000000007</v>
      </c>
      <c r="AQ70" s="38">
        <f t="shared" si="55"/>
        <v>-5.0100000000000007</v>
      </c>
      <c r="AR70" s="39">
        <f t="shared" si="79"/>
        <v>123</v>
      </c>
      <c r="AS70" s="62">
        <v>0.95</v>
      </c>
      <c r="AT70" s="11"/>
      <c r="AU70" s="21" t="str">
        <f t="shared" si="80"/>
        <v/>
      </c>
      <c r="AV70" s="38">
        <v>0.15</v>
      </c>
      <c r="AW70" s="38">
        <f t="shared" si="81"/>
        <v>1.0999999999999999</v>
      </c>
      <c r="AX70" s="38">
        <f t="shared" si="82"/>
        <v>-1.0999999999999999</v>
      </c>
      <c r="AY70" s="46">
        <f t="shared" si="83"/>
        <v>141</v>
      </c>
      <c r="AZ70" s="68">
        <v>13.84</v>
      </c>
      <c r="BA70" s="11"/>
      <c r="BB70" s="21" t="str">
        <f t="shared" si="84"/>
        <v/>
      </c>
      <c r="BC70" s="38">
        <v>6.8</v>
      </c>
      <c r="BD70" s="38">
        <f t="shared" si="64"/>
        <v>20.64</v>
      </c>
      <c r="BE70" s="38">
        <f t="shared" si="65"/>
        <v>-20.64</v>
      </c>
      <c r="BF70" s="46">
        <f t="shared" si="85"/>
        <v>164</v>
      </c>
      <c r="BG70" s="68">
        <v>8.69</v>
      </c>
      <c r="BH70" s="11"/>
      <c r="BI70" s="21" t="str">
        <f t="shared" si="86"/>
        <v/>
      </c>
      <c r="BJ70" s="38">
        <v>4.5999999999999996</v>
      </c>
      <c r="BK70" s="38">
        <f t="shared" si="68"/>
        <v>13.29</v>
      </c>
      <c r="BL70" s="38">
        <f t="shared" si="69"/>
        <v>-13.29</v>
      </c>
      <c r="BM70" s="46">
        <f t="shared" si="87"/>
        <v>164</v>
      </c>
      <c r="BN70" s="68">
        <v>4.4000000000000004</v>
      </c>
      <c r="BO70" s="11"/>
      <c r="BP70" s="21" t="str">
        <f t="shared" si="88"/>
        <v/>
      </c>
      <c r="BQ70" s="8">
        <v>1.9</v>
      </c>
      <c r="BR70" s="8">
        <f t="shared" si="67"/>
        <v>6.3000000000000007</v>
      </c>
      <c r="BS70" s="8">
        <f t="shared" si="57"/>
        <v>-6.3000000000000007</v>
      </c>
      <c r="BT70" s="60">
        <f t="shared" si="89"/>
        <v>122</v>
      </c>
    </row>
    <row r="71" spans="1:72" x14ac:dyDescent="0.3">
      <c r="A71" s="1">
        <v>914756</v>
      </c>
      <c r="B71" s="22" t="s">
        <v>126</v>
      </c>
      <c r="C71" s="26" t="s">
        <v>4</v>
      </c>
      <c r="D71" s="72">
        <f t="shared" si="70"/>
        <v>1465</v>
      </c>
      <c r="E71" s="57">
        <f t="shared" si="71"/>
        <v>182</v>
      </c>
      <c r="F71" s="7" t="s">
        <v>254</v>
      </c>
      <c r="G71" s="20">
        <f>-M71+AG71+AN71+AU71+BB71+BI71</f>
        <v>0.91309163376071523</v>
      </c>
      <c r="H71" s="20">
        <f>G71/6</f>
        <v>0.1521819389601192</v>
      </c>
      <c r="I71" s="19">
        <v>35</v>
      </c>
      <c r="J71" s="83">
        <v>22</v>
      </c>
      <c r="K71" s="53">
        <v>8.61</v>
      </c>
      <c r="L71" s="11">
        <v>8.9600000000000009</v>
      </c>
      <c r="M71" s="21">
        <f t="shared" si="56"/>
        <v>-3.9062500000000153E-2</v>
      </c>
      <c r="N71" s="37">
        <f t="shared" si="58"/>
        <v>12.914999999999999</v>
      </c>
      <c r="O71" s="38">
        <v>-1.35</v>
      </c>
      <c r="P71" s="38">
        <f t="shared" si="59"/>
        <v>11.565</v>
      </c>
      <c r="Q71" s="57">
        <f t="shared" si="72"/>
        <v>205</v>
      </c>
      <c r="R71" s="53">
        <v>14.64</v>
      </c>
      <c r="S71" s="11">
        <v>15.78</v>
      </c>
      <c r="T71" s="21">
        <f t="shared" si="60"/>
        <v>-7.2243346007604486E-2</v>
      </c>
      <c r="U71" s="38">
        <v>-0.05</v>
      </c>
      <c r="V71" s="38">
        <f t="shared" si="61"/>
        <v>14.59</v>
      </c>
      <c r="W71" s="39">
        <f t="shared" si="73"/>
        <v>168</v>
      </c>
      <c r="X71" s="53">
        <v>284.56</v>
      </c>
      <c r="Y71" s="11">
        <v>166.95</v>
      </c>
      <c r="Z71" s="21">
        <f t="shared" si="74"/>
        <v>0.70446241389637632</v>
      </c>
      <c r="AA71" s="37" t="s">
        <v>21</v>
      </c>
      <c r="AB71" s="59">
        <v>-20</v>
      </c>
      <c r="AC71" s="38">
        <f t="shared" si="66"/>
        <v>264.56</v>
      </c>
      <c r="AD71" s="39">
        <f t="shared" si="75"/>
        <v>176</v>
      </c>
      <c r="AE71" s="65">
        <v>2.62</v>
      </c>
      <c r="AF71" s="11">
        <v>2.3199999999999998</v>
      </c>
      <c r="AG71" s="21">
        <f t="shared" si="76"/>
        <v>0.12931034482758633</v>
      </c>
      <c r="AH71" s="38">
        <v>0.55000000000000004</v>
      </c>
      <c r="AI71" s="38">
        <f t="shared" si="62"/>
        <v>3.17</v>
      </c>
      <c r="AJ71" s="38">
        <f t="shared" si="63"/>
        <v>-3.17</v>
      </c>
      <c r="AK71" s="39">
        <f t="shared" si="77"/>
        <v>171</v>
      </c>
      <c r="AL71" s="65">
        <v>3.8</v>
      </c>
      <c r="AM71" s="11">
        <v>3.59</v>
      </c>
      <c r="AN71" s="21">
        <f t="shared" si="78"/>
        <v>5.849582172701949E-2</v>
      </c>
      <c r="AO71" s="38">
        <v>0.65</v>
      </c>
      <c r="AP71" s="38">
        <f t="shared" si="54"/>
        <v>4.45</v>
      </c>
      <c r="AQ71" s="38">
        <f t="shared" si="55"/>
        <v>-4.45</v>
      </c>
      <c r="AR71" s="39">
        <f t="shared" si="79"/>
        <v>188</v>
      </c>
      <c r="AS71" s="62">
        <v>0.8</v>
      </c>
      <c r="AT71" s="11">
        <v>0.75</v>
      </c>
      <c r="AU71" s="21">
        <f t="shared" si="80"/>
        <v>6.6666666666666721E-2</v>
      </c>
      <c r="AV71" s="38">
        <v>0.15</v>
      </c>
      <c r="AW71" s="38">
        <f t="shared" si="81"/>
        <v>0.95000000000000007</v>
      </c>
      <c r="AX71" s="38">
        <f t="shared" si="82"/>
        <v>-0.95000000000000007</v>
      </c>
      <c r="AY71" s="46">
        <f t="shared" si="83"/>
        <v>191</v>
      </c>
      <c r="AZ71" s="68">
        <v>18.64</v>
      </c>
      <c r="BA71" s="11">
        <v>14.59</v>
      </c>
      <c r="BB71" s="21">
        <f t="shared" si="84"/>
        <v>0.27758738862234411</v>
      </c>
      <c r="BC71" s="38">
        <v>6.8</v>
      </c>
      <c r="BD71" s="38">
        <f t="shared" si="64"/>
        <v>25.44</v>
      </c>
      <c r="BE71" s="38">
        <f t="shared" si="65"/>
        <v>-25.44</v>
      </c>
      <c r="BF71" s="46">
        <f t="shared" si="85"/>
        <v>93</v>
      </c>
      <c r="BG71" s="68">
        <v>10.36</v>
      </c>
      <c r="BH71" s="11">
        <v>7.72</v>
      </c>
      <c r="BI71" s="21">
        <f t="shared" si="86"/>
        <v>0.34196891191709844</v>
      </c>
      <c r="BJ71" s="38">
        <v>4.5999999999999996</v>
      </c>
      <c r="BK71" s="38">
        <f t="shared" si="68"/>
        <v>14.959999999999999</v>
      </c>
      <c r="BL71" s="38">
        <f t="shared" si="69"/>
        <v>-14.959999999999999</v>
      </c>
      <c r="BM71" s="46">
        <f t="shared" si="87"/>
        <v>113</v>
      </c>
      <c r="BN71" s="68">
        <v>3.87</v>
      </c>
      <c r="BO71" s="11">
        <v>4.37</v>
      </c>
      <c r="BP71" s="21">
        <f t="shared" si="88"/>
        <v>-0.11441647597254004</v>
      </c>
      <c r="BQ71" s="8">
        <v>1.9</v>
      </c>
      <c r="BR71" s="8">
        <f t="shared" si="67"/>
        <v>5.77</v>
      </c>
      <c r="BS71" s="8">
        <f t="shared" si="57"/>
        <v>-5.77</v>
      </c>
      <c r="BT71" s="60">
        <f t="shared" si="89"/>
        <v>160</v>
      </c>
    </row>
    <row r="72" spans="1:72" x14ac:dyDescent="0.3">
      <c r="A72" s="1">
        <v>913478</v>
      </c>
      <c r="B72" s="22" t="s">
        <v>127</v>
      </c>
      <c r="C72" s="26" t="s">
        <v>4</v>
      </c>
      <c r="D72" s="72">
        <f t="shared" si="70"/>
        <v>1484</v>
      </c>
      <c r="E72" s="57">
        <f t="shared" si="71"/>
        <v>186</v>
      </c>
      <c r="F72" s="90" t="s">
        <v>256</v>
      </c>
      <c r="G72" s="91" t="s">
        <v>21</v>
      </c>
      <c r="H72" s="91" t="s">
        <v>21</v>
      </c>
      <c r="I72" s="92" t="s">
        <v>21</v>
      </c>
      <c r="J72" s="83">
        <v>13</v>
      </c>
      <c r="K72" s="53">
        <v>8.4</v>
      </c>
      <c r="L72" s="11">
        <v>8.64</v>
      </c>
      <c r="M72" s="21">
        <f t="shared" si="56"/>
        <v>-2.7777777777777801E-2</v>
      </c>
      <c r="N72" s="37">
        <f t="shared" si="58"/>
        <v>12.600000000000001</v>
      </c>
      <c r="O72" s="38">
        <v>-1.35</v>
      </c>
      <c r="P72" s="38">
        <f t="shared" si="59"/>
        <v>11.250000000000002</v>
      </c>
      <c r="Q72" s="57">
        <f t="shared" si="72"/>
        <v>194</v>
      </c>
      <c r="R72" s="53">
        <v>16.940000000000001</v>
      </c>
      <c r="S72" s="11">
        <v>13.76</v>
      </c>
      <c r="T72" s="21">
        <f t="shared" si="60"/>
        <v>0.2311046511627908</v>
      </c>
      <c r="U72" s="38">
        <v>-0.05</v>
      </c>
      <c r="V72" s="38">
        <f t="shared" si="61"/>
        <v>16.89</v>
      </c>
      <c r="W72" s="39">
        <f t="shared" si="73"/>
        <v>186</v>
      </c>
      <c r="X72" s="53">
        <v>273.83999999999997</v>
      </c>
      <c r="Y72" s="11">
        <v>164.04</v>
      </c>
      <c r="Z72" s="21">
        <f t="shared" si="74"/>
        <v>0.66934893928310157</v>
      </c>
      <c r="AA72" s="37" t="s">
        <v>21</v>
      </c>
      <c r="AB72" s="59">
        <v>-20</v>
      </c>
      <c r="AC72" s="38">
        <f t="shared" si="66"/>
        <v>253.83999999999997</v>
      </c>
      <c r="AD72" s="39">
        <f t="shared" si="75"/>
        <v>143</v>
      </c>
      <c r="AE72" s="65">
        <v>2.87</v>
      </c>
      <c r="AF72" s="11">
        <v>2.4</v>
      </c>
      <c r="AG72" s="21">
        <f t="shared" si="76"/>
        <v>0.19583333333333341</v>
      </c>
      <c r="AH72" s="38">
        <v>0.55000000000000004</v>
      </c>
      <c r="AI72" s="38">
        <f t="shared" si="62"/>
        <v>3.42</v>
      </c>
      <c r="AJ72" s="38">
        <f t="shared" si="63"/>
        <v>-3.42</v>
      </c>
      <c r="AK72" s="39">
        <f t="shared" si="77"/>
        <v>114</v>
      </c>
      <c r="AL72" s="65">
        <v>3.83</v>
      </c>
      <c r="AM72" s="11">
        <v>3.51</v>
      </c>
      <c r="AN72" s="21">
        <f t="shared" si="78"/>
        <v>9.1168091168091256E-2</v>
      </c>
      <c r="AO72" s="38">
        <v>0.65</v>
      </c>
      <c r="AP72" s="38">
        <f t="shared" si="54"/>
        <v>4.4800000000000004</v>
      </c>
      <c r="AQ72" s="38">
        <f t="shared" si="55"/>
        <v>-4.4800000000000004</v>
      </c>
      <c r="AR72" s="39">
        <f t="shared" si="79"/>
        <v>187</v>
      </c>
      <c r="AS72" s="62">
        <v>0.75</v>
      </c>
      <c r="AT72" s="11">
        <v>0.75</v>
      </c>
      <c r="AU72" s="21">
        <f t="shared" si="80"/>
        <v>0</v>
      </c>
      <c r="AV72" s="38">
        <v>0.15</v>
      </c>
      <c r="AW72" s="38">
        <f t="shared" si="81"/>
        <v>0.9</v>
      </c>
      <c r="AX72" s="38">
        <f t="shared" si="82"/>
        <v>-0.9</v>
      </c>
      <c r="AY72" s="46">
        <f t="shared" si="83"/>
        <v>199</v>
      </c>
      <c r="AZ72" s="68">
        <v>13.44</v>
      </c>
      <c r="BA72" s="11">
        <v>10.42</v>
      </c>
      <c r="BB72" s="21">
        <f t="shared" si="84"/>
        <v>0.28982725527831088</v>
      </c>
      <c r="BC72" s="38">
        <v>6.8</v>
      </c>
      <c r="BD72" s="38">
        <f t="shared" si="64"/>
        <v>20.239999999999998</v>
      </c>
      <c r="BE72" s="38">
        <f t="shared" si="65"/>
        <v>-20.239999999999998</v>
      </c>
      <c r="BF72" s="46">
        <f t="shared" si="85"/>
        <v>169</v>
      </c>
      <c r="BG72" s="68">
        <v>8.06</v>
      </c>
      <c r="BH72" s="11">
        <v>6.66</v>
      </c>
      <c r="BI72" s="21">
        <f t="shared" si="86"/>
        <v>0.21021021021021025</v>
      </c>
      <c r="BJ72" s="38">
        <v>4.5999999999999996</v>
      </c>
      <c r="BK72" s="38">
        <f t="shared" si="68"/>
        <v>12.66</v>
      </c>
      <c r="BL72" s="38">
        <f t="shared" si="69"/>
        <v>-12.66</v>
      </c>
      <c r="BM72" s="46">
        <f t="shared" si="87"/>
        <v>176</v>
      </c>
      <c r="BN72" s="68">
        <v>4.4800000000000004</v>
      </c>
      <c r="BO72" s="11">
        <v>3.89</v>
      </c>
      <c r="BP72" s="21">
        <f t="shared" si="88"/>
        <v>0.15167095115681242</v>
      </c>
      <c r="BQ72" s="8">
        <v>1.9</v>
      </c>
      <c r="BR72" s="8">
        <f t="shared" si="67"/>
        <v>6.3800000000000008</v>
      </c>
      <c r="BS72" s="8">
        <f t="shared" si="57"/>
        <v>-6.3800000000000008</v>
      </c>
      <c r="BT72" s="60">
        <f t="shared" si="89"/>
        <v>116</v>
      </c>
    </row>
    <row r="73" spans="1:72" x14ac:dyDescent="0.3">
      <c r="A73" s="1">
        <v>945441</v>
      </c>
      <c r="B73" s="22" t="s">
        <v>246</v>
      </c>
      <c r="C73" s="26" t="s">
        <v>4</v>
      </c>
      <c r="D73" s="72">
        <f t="shared" si="70"/>
        <v>1638</v>
      </c>
      <c r="E73" s="57">
        <f t="shared" si="71"/>
        <v>199</v>
      </c>
      <c r="F73" s="90" t="s">
        <v>256</v>
      </c>
      <c r="G73" s="91" t="s">
        <v>21</v>
      </c>
      <c r="H73" s="91" t="s">
        <v>21</v>
      </c>
      <c r="I73" s="92" t="s">
        <v>21</v>
      </c>
      <c r="J73" s="83">
        <v>8</v>
      </c>
      <c r="K73" s="53">
        <v>8.17</v>
      </c>
      <c r="L73" s="11"/>
      <c r="M73" s="21" t="str">
        <f t="shared" si="56"/>
        <v/>
      </c>
      <c r="N73" s="37">
        <f t="shared" si="58"/>
        <v>12.254999999999999</v>
      </c>
      <c r="O73" s="38">
        <v>-1.35</v>
      </c>
      <c r="P73" s="38">
        <f t="shared" si="59"/>
        <v>10.904999999999999</v>
      </c>
      <c r="Q73" s="57">
        <f t="shared" si="72"/>
        <v>171</v>
      </c>
      <c r="R73" s="53">
        <v>15.64</v>
      </c>
      <c r="S73" s="11"/>
      <c r="T73" s="21" t="str">
        <f t="shared" si="60"/>
        <v/>
      </c>
      <c r="U73" s="38">
        <v>-0.05</v>
      </c>
      <c r="V73" s="38">
        <f t="shared" si="61"/>
        <v>15.59</v>
      </c>
      <c r="W73" s="39">
        <f t="shared" si="73"/>
        <v>181</v>
      </c>
      <c r="X73" s="53" t="s">
        <v>10</v>
      </c>
      <c r="Y73" s="11"/>
      <c r="Z73" s="21" t="str">
        <f t="shared" si="74"/>
        <v/>
      </c>
      <c r="AA73" s="37" t="s">
        <v>21</v>
      </c>
      <c r="AB73" s="59">
        <v>-20</v>
      </c>
      <c r="AC73" s="38"/>
      <c r="AD73" s="39">
        <f t="shared" si="75"/>
        <v>210</v>
      </c>
      <c r="AE73" s="65">
        <v>2.79</v>
      </c>
      <c r="AF73" s="11"/>
      <c r="AG73" s="21" t="str">
        <f t="shared" si="76"/>
        <v/>
      </c>
      <c r="AH73" s="38">
        <v>0.55000000000000004</v>
      </c>
      <c r="AI73" s="38">
        <f t="shared" si="62"/>
        <v>3.34</v>
      </c>
      <c r="AJ73" s="38">
        <f t="shared" si="63"/>
        <v>-3.34</v>
      </c>
      <c r="AK73" s="39">
        <f t="shared" si="77"/>
        <v>135</v>
      </c>
      <c r="AL73" s="65">
        <v>3.09</v>
      </c>
      <c r="AM73" s="11"/>
      <c r="AN73" s="21" t="str">
        <f t="shared" si="78"/>
        <v/>
      </c>
      <c r="AO73" s="38">
        <v>0.65</v>
      </c>
      <c r="AP73" s="38">
        <f t="shared" si="54"/>
        <v>3.7399999999999998</v>
      </c>
      <c r="AQ73" s="38">
        <f t="shared" si="55"/>
        <v>-3.7399999999999998</v>
      </c>
      <c r="AR73" s="39">
        <f t="shared" si="79"/>
        <v>198</v>
      </c>
      <c r="AS73" s="62">
        <v>0.75</v>
      </c>
      <c r="AT73" s="11"/>
      <c r="AU73" s="21" t="str">
        <f t="shared" si="80"/>
        <v/>
      </c>
      <c r="AV73" s="38">
        <v>0.15</v>
      </c>
      <c r="AW73" s="38">
        <f t="shared" si="81"/>
        <v>0.9</v>
      </c>
      <c r="AX73" s="38">
        <f t="shared" si="82"/>
        <v>-0.9</v>
      </c>
      <c r="AY73" s="46">
        <f t="shared" si="83"/>
        <v>199</v>
      </c>
      <c r="AZ73" s="68">
        <v>13.6</v>
      </c>
      <c r="BA73" s="11"/>
      <c r="BB73" s="21" t="str">
        <f t="shared" si="84"/>
        <v/>
      </c>
      <c r="BC73" s="38">
        <v>6.8</v>
      </c>
      <c r="BD73" s="38">
        <f t="shared" si="64"/>
        <v>20.399999999999999</v>
      </c>
      <c r="BE73" s="38">
        <f t="shared" si="65"/>
        <v>-20.399999999999999</v>
      </c>
      <c r="BF73" s="46">
        <f t="shared" si="85"/>
        <v>166</v>
      </c>
      <c r="BG73" s="68">
        <v>7.5</v>
      </c>
      <c r="BH73" s="11"/>
      <c r="BI73" s="21" t="str">
        <f t="shared" si="86"/>
        <v/>
      </c>
      <c r="BJ73" s="38">
        <v>4.5999999999999996</v>
      </c>
      <c r="BK73" s="38">
        <f t="shared" si="68"/>
        <v>12.1</v>
      </c>
      <c r="BL73" s="38">
        <f t="shared" si="69"/>
        <v>-12.1</v>
      </c>
      <c r="BM73" s="46">
        <f t="shared" si="87"/>
        <v>188</v>
      </c>
      <c r="BN73" s="68">
        <v>3.49</v>
      </c>
      <c r="BO73" s="11"/>
      <c r="BP73" s="21" t="str">
        <f t="shared" si="88"/>
        <v/>
      </c>
      <c r="BQ73" s="8">
        <v>1.9</v>
      </c>
      <c r="BR73" s="8">
        <f t="shared" ref="BR73:BR103" si="90">IF(BN73&gt;0,BN73+BQ73,BO73+BQ73)</f>
        <v>5.3900000000000006</v>
      </c>
      <c r="BS73" s="8">
        <f t="shared" si="57"/>
        <v>-5.3900000000000006</v>
      </c>
      <c r="BT73" s="60">
        <f t="shared" si="89"/>
        <v>190</v>
      </c>
    </row>
    <row r="74" spans="1:72" x14ac:dyDescent="0.3">
      <c r="A74" s="1">
        <v>919921</v>
      </c>
      <c r="B74" s="22" t="s">
        <v>20</v>
      </c>
      <c r="C74" s="26" t="s">
        <v>6</v>
      </c>
      <c r="D74" s="72">
        <f t="shared" si="70"/>
        <v>123</v>
      </c>
      <c r="E74" s="57">
        <f t="shared" si="71"/>
        <v>4</v>
      </c>
      <c r="F74" s="90" t="s">
        <v>256</v>
      </c>
      <c r="G74" s="91" t="s">
        <v>21</v>
      </c>
      <c r="H74" s="91" t="s">
        <v>21</v>
      </c>
      <c r="I74" s="92" t="s">
        <v>21</v>
      </c>
      <c r="J74" s="83">
        <v>21</v>
      </c>
      <c r="K74" s="53">
        <v>7.15</v>
      </c>
      <c r="L74" s="11">
        <v>7.39</v>
      </c>
      <c r="M74" s="21">
        <f t="shared" si="56"/>
        <v>-3.2476319350473522E-2</v>
      </c>
      <c r="N74" s="37">
        <f t="shared" si="58"/>
        <v>10.725000000000001</v>
      </c>
      <c r="O74" s="38">
        <v>-1.9</v>
      </c>
      <c r="P74" s="38">
        <f t="shared" si="59"/>
        <v>8.8250000000000011</v>
      </c>
      <c r="Q74" s="57">
        <f t="shared" si="72"/>
        <v>4</v>
      </c>
      <c r="R74" s="53">
        <v>10.87</v>
      </c>
      <c r="S74" s="11">
        <v>12.44</v>
      </c>
      <c r="T74" s="21">
        <f t="shared" si="60"/>
        <v>-0.1262057877813505</v>
      </c>
      <c r="U74" s="38">
        <v>-0.6</v>
      </c>
      <c r="V74" s="38">
        <f t="shared" ref="V74:V97" si="91">IF(R74&gt;0,R74+U74,S74+U74)</f>
        <v>10.27</v>
      </c>
      <c r="W74" s="39">
        <f t="shared" si="73"/>
        <v>3</v>
      </c>
      <c r="X74" s="53">
        <v>130.05000000000001</v>
      </c>
      <c r="Y74" s="11">
        <v>146.52000000000001</v>
      </c>
      <c r="Z74" s="21">
        <f t="shared" si="74"/>
        <v>-0.11240786240786239</v>
      </c>
      <c r="AA74" s="37">
        <f t="shared" ref="AA74:AA111" si="92">IF(X74&gt;0,X74/6*10,Y74/6*10)</f>
        <v>216.75</v>
      </c>
      <c r="AB74" s="59">
        <v>-16</v>
      </c>
      <c r="AC74" s="38">
        <f t="shared" ref="AC74:AC111" si="93">IF(AA74&gt;0,AA74+AB74,"")</f>
        <v>200.75</v>
      </c>
      <c r="AD74" s="39">
        <f t="shared" si="75"/>
        <v>5</v>
      </c>
      <c r="AE74" s="65">
        <v>3.41</v>
      </c>
      <c r="AF74" s="11">
        <v>3.07</v>
      </c>
      <c r="AG74" s="21">
        <f t="shared" si="76"/>
        <v>0.11074918566775255</v>
      </c>
      <c r="AH74" s="38">
        <v>0.8</v>
      </c>
      <c r="AI74" s="38">
        <f t="shared" si="62"/>
        <v>4.21</v>
      </c>
      <c r="AJ74" s="38">
        <f t="shared" si="63"/>
        <v>-4.21</v>
      </c>
      <c r="AK74" s="39">
        <f t="shared" si="77"/>
        <v>11</v>
      </c>
      <c r="AL74" s="65">
        <v>4.63</v>
      </c>
      <c r="AM74" s="11">
        <v>4.38</v>
      </c>
      <c r="AN74" s="21">
        <f t="shared" si="78"/>
        <v>5.7077625570776259E-2</v>
      </c>
      <c r="AO74" s="38">
        <v>1.1499999999999999</v>
      </c>
      <c r="AP74" s="38">
        <f t="shared" si="54"/>
        <v>5.7799999999999994</v>
      </c>
      <c r="AQ74" s="38">
        <f t="shared" si="55"/>
        <v>-5.7799999999999994</v>
      </c>
      <c r="AR74" s="39">
        <f t="shared" si="79"/>
        <v>33</v>
      </c>
      <c r="AS74" s="62">
        <v>1</v>
      </c>
      <c r="AT74" s="11">
        <v>0.85</v>
      </c>
      <c r="AU74" s="21">
        <f t="shared" si="80"/>
        <v>0.17647058823529416</v>
      </c>
      <c r="AV74" s="38">
        <v>0.3</v>
      </c>
      <c r="AW74" s="38">
        <f t="shared" si="81"/>
        <v>1.3</v>
      </c>
      <c r="AX74" s="38">
        <f t="shared" si="82"/>
        <v>-1.3</v>
      </c>
      <c r="AY74" s="46">
        <f t="shared" si="83"/>
        <v>10</v>
      </c>
      <c r="AZ74" s="68">
        <v>24.46</v>
      </c>
      <c r="BA74" s="11">
        <v>19.829999999999998</v>
      </c>
      <c r="BB74" s="21">
        <f t="shared" si="84"/>
        <v>0.23348461926374195</v>
      </c>
      <c r="BC74" s="38">
        <v>10.8</v>
      </c>
      <c r="BD74" s="38">
        <f t="shared" si="64"/>
        <v>35.260000000000005</v>
      </c>
      <c r="BE74" s="38">
        <f t="shared" si="65"/>
        <v>-35.260000000000005</v>
      </c>
      <c r="BF74" s="46">
        <f t="shared" si="85"/>
        <v>13</v>
      </c>
      <c r="BG74" s="68">
        <v>11.52</v>
      </c>
      <c r="BH74" s="11"/>
      <c r="BI74" s="21" t="str">
        <f t="shared" si="86"/>
        <v/>
      </c>
      <c r="BJ74" s="38">
        <v>7.1</v>
      </c>
      <c r="BK74" s="38">
        <f t="shared" si="68"/>
        <v>18.619999999999997</v>
      </c>
      <c r="BL74" s="38">
        <f t="shared" si="69"/>
        <v>-18.619999999999997</v>
      </c>
      <c r="BM74" s="46">
        <f t="shared" si="87"/>
        <v>28</v>
      </c>
      <c r="BN74" s="68">
        <v>6.51</v>
      </c>
      <c r="BO74" s="11">
        <v>4.45</v>
      </c>
      <c r="BP74" s="21">
        <f t="shared" si="88"/>
        <v>0.46292134831460663</v>
      </c>
      <c r="BQ74" s="8">
        <v>2</v>
      </c>
      <c r="BR74" s="8">
        <f t="shared" si="90"/>
        <v>8.51</v>
      </c>
      <c r="BS74" s="8">
        <f t="shared" si="57"/>
        <v>-8.51</v>
      </c>
      <c r="BT74" s="60">
        <f t="shared" si="89"/>
        <v>16</v>
      </c>
    </row>
    <row r="75" spans="1:72" x14ac:dyDescent="0.3">
      <c r="A75" s="1">
        <v>920721</v>
      </c>
      <c r="B75" s="22" t="s">
        <v>27</v>
      </c>
      <c r="C75" s="26" t="s">
        <v>6</v>
      </c>
      <c r="D75" s="72">
        <f t="shared" si="70"/>
        <v>169</v>
      </c>
      <c r="E75" s="57">
        <f t="shared" si="71"/>
        <v>9</v>
      </c>
      <c r="F75" s="90" t="s">
        <v>256</v>
      </c>
      <c r="G75" s="91" t="s">
        <v>21</v>
      </c>
      <c r="H75" s="91" t="s">
        <v>21</v>
      </c>
      <c r="I75" s="92" t="s">
        <v>21</v>
      </c>
      <c r="J75" s="83">
        <v>27</v>
      </c>
      <c r="K75" s="53">
        <v>7.12</v>
      </c>
      <c r="L75" s="11">
        <v>7.47</v>
      </c>
      <c r="M75" s="21">
        <f t="shared" si="56"/>
        <v>-4.6854082998661263E-2</v>
      </c>
      <c r="N75" s="37">
        <f t="shared" si="58"/>
        <v>10.68</v>
      </c>
      <c r="O75" s="38">
        <v>-1.9</v>
      </c>
      <c r="P75" s="38">
        <f t="shared" si="59"/>
        <v>8.7799999999999994</v>
      </c>
      <c r="Q75" s="57">
        <f t="shared" si="72"/>
        <v>2</v>
      </c>
      <c r="R75" s="53">
        <v>11.4</v>
      </c>
      <c r="S75" s="11">
        <v>12.54</v>
      </c>
      <c r="T75" s="21">
        <f t="shared" si="60"/>
        <v>-9.0909090909090814E-2</v>
      </c>
      <c r="U75" s="38">
        <v>-0.6</v>
      </c>
      <c r="V75" s="38">
        <f t="shared" si="91"/>
        <v>10.8</v>
      </c>
      <c r="W75" s="39">
        <f t="shared" si="73"/>
        <v>5</v>
      </c>
      <c r="X75" s="53">
        <v>131.13</v>
      </c>
      <c r="Y75" s="11">
        <v>138.01</v>
      </c>
      <c r="Z75" s="21">
        <f t="shared" si="74"/>
        <v>-4.9851460039127569E-2</v>
      </c>
      <c r="AA75" s="37">
        <f t="shared" si="92"/>
        <v>218.55</v>
      </c>
      <c r="AB75" s="59">
        <v>-16</v>
      </c>
      <c r="AC75" s="38">
        <f t="shared" si="93"/>
        <v>202.55</v>
      </c>
      <c r="AD75" s="39">
        <f t="shared" si="75"/>
        <v>8</v>
      </c>
      <c r="AE75" s="65">
        <v>3.54</v>
      </c>
      <c r="AF75" s="11">
        <v>2.76</v>
      </c>
      <c r="AG75" s="21">
        <f t="shared" si="76"/>
        <v>0.282608695652174</v>
      </c>
      <c r="AH75" s="38">
        <v>0.8</v>
      </c>
      <c r="AI75" s="38">
        <f t="shared" si="62"/>
        <v>4.34</v>
      </c>
      <c r="AJ75" s="38">
        <f t="shared" si="63"/>
        <v>-4.34</v>
      </c>
      <c r="AK75" s="39">
        <f t="shared" si="77"/>
        <v>4</v>
      </c>
      <c r="AL75" s="65">
        <v>4.9400000000000004</v>
      </c>
      <c r="AM75" s="11"/>
      <c r="AN75" s="21" t="str">
        <f t="shared" si="78"/>
        <v/>
      </c>
      <c r="AO75" s="38">
        <v>1.1499999999999999</v>
      </c>
      <c r="AP75" s="38">
        <f t="shared" si="54"/>
        <v>6.09</v>
      </c>
      <c r="AQ75" s="38">
        <f t="shared" si="55"/>
        <v>-6.09</v>
      </c>
      <c r="AR75" s="39">
        <f t="shared" si="79"/>
        <v>13</v>
      </c>
      <c r="AS75" s="62">
        <v>1</v>
      </c>
      <c r="AT75" s="11">
        <v>0.8</v>
      </c>
      <c r="AU75" s="21">
        <f t="shared" si="80"/>
        <v>0.24999999999999994</v>
      </c>
      <c r="AV75" s="38">
        <v>0.3</v>
      </c>
      <c r="AW75" s="38">
        <f t="shared" si="81"/>
        <v>1.3</v>
      </c>
      <c r="AX75" s="38">
        <f t="shared" si="82"/>
        <v>-1.3</v>
      </c>
      <c r="AY75" s="46">
        <f t="shared" si="83"/>
        <v>10</v>
      </c>
      <c r="AZ75" s="68">
        <v>21.68</v>
      </c>
      <c r="BA75" s="11">
        <v>10.99</v>
      </c>
      <c r="BB75" s="21">
        <f t="shared" si="84"/>
        <v>0.97270245677888989</v>
      </c>
      <c r="BC75" s="38">
        <v>10.8</v>
      </c>
      <c r="BD75" s="38">
        <f t="shared" si="64"/>
        <v>32.480000000000004</v>
      </c>
      <c r="BE75" s="38">
        <f t="shared" si="65"/>
        <v>-32.480000000000004</v>
      </c>
      <c r="BF75" s="46">
        <f t="shared" si="85"/>
        <v>26</v>
      </c>
      <c r="BG75" s="68">
        <v>9.07</v>
      </c>
      <c r="BH75" s="11">
        <v>2.37</v>
      </c>
      <c r="BI75" s="21">
        <f t="shared" si="86"/>
        <v>2.8270042194092828</v>
      </c>
      <c r="BJ75" s="38">
        <v>7.1</v>
      </c>
      <c r="BK75" s="38">
        <f t="shared" si="68"/>
        <v>16.170000000000002</v>
      </c>
      <c r="BL75" s="38">
        <f t="shared" si="69"/>
        <v>-16.170000000000002</v>
      </c>
      <c r="BM75" s="46">
        <f t="shared" si="87"/>
        <v>80</v>
      </c>
      <c r="BN75" s="68">
        <v>6.22</v>
      </c>
      <c r="BO75" s="11"/>
      <c r="BP75" s="21" t="str">
        <f t="shared" si="88"/>
        <v/>
      </c>
      <c r="BQ75" s="8">
        <v>2</v>
      </c>
      <c r="BR75" s="8">
        <f t="shared" si="90"/>
        <v>8.2199999999999989</v>
      </c>
      <c r="BS75" s="8">
        <f t="shared" si="57"/>
        <v>-8.2199999999999989</v>
      </c>
      <c r="BT75" s="60">
        <f t="shared" si="89"/>
        <v>21</v>
      </c>
    </row>
    <row r="76" spans="1:72" x14ac:dyDescent="0.3">
      <c r="A76" s="1">
        <v>907700</v>
      </c>
      <c r="B76" s="22" t="s">
        <v>26</v>
      </c>
      <c r="C76" s="26" t="s">
        <v>6</v>
      </c>
      <c r="D76" s="72">
        <f t="shared" si="70"/>
        <v>171</v>
      </c>
      <c r="E76" s="57">
        <f t="shared" si="71"/>
        <v>10</v>
      </c>
      <c r="F76" s="90" t="s">
        <v>256</v>
      </c>
      <c r="G76" s="91" t="s">
        <v>21</v>
      </c>
      <c r="H76" s="91" t="s">
        <v>21</v>
      </c>
      <c r="I76" s="92" t="s">
        <v>21</v>
      </c>
      <c r="J76" s="83">
        <v>29</v>
      </c>
      <c r="K76" s="53">
        <v>7.3</v>
      </c>
      <c r="L76" s="11">
        <v>7.66</v>
      </c>
      <c r="M76" s="21">
        <f t="shared" si="56"/>
        <v>-4.6997389033942599E-2</v>
      </c>
      <c r="N76" s="37">
        <f t="shared" si="58"/>
        <v>10.95</v>
      </c>
      <c r="O76" s="38">
        <v>-1.9</v>
      </c>
      <c r="P76" s="38">
        <f t="shared" si="59"/>
        <v>9.0499999999999989</v>
      </c>
      <c r="Q76" s="57">
        <f t="shared" si="72"/>
        <v>9</v>
      </c>
      <c r="R76" s="53">
        <v>11.9</v>
      </c>
      <c r="S76" s="11">
        <v>13.09</v>
      </c>
      <c r="T76" s="21">
        <f t="shared" si="60"/>
        <v>-9.090909090909087E-2</v>
      </c>
      <c r="U76" s="38">
        <v>-0.6</v>
      </c>
      <c r="V76" s="38">
        <f t="shared" si="91"/>
        <v>11.3</v>
      </c>
      <c r="W76" s="39">
        <f t="shared" si="73"/>
        <v>12</v>
      </c>
      <c r="X76" s="53">
        <v>133.34</v>
      </c>
      <c r="Y76" s="11">
        <v>143.44999999999999</v>
      </c>
      <c r="Z76" s="21">
        <f t="shared" si="74"/>
        <v>-7.0477518299058808E-2</v>
      </c>
      <c r="AA76" s="37">
        <f t="shared" si="92"/>
        <v>222.23333333333332</v>
      </c>
      <c r="AB76" s="59">
        <v>-16</v>
      </c>
      <c r="AC76" s="38">
        <f t="shared" si="93"/>
        <v>206.23333333333332</v>
      </c>
      <c r="AD76" s="39">
        <f t="shared" si="75"/>
        <v>11</v>
      </c>
      <c r="AE76" s="65">
        <v>3.21</v>
      </c>
      <c r="AF76" s="11">
        <v>2.8</v>
      </c>
      <c r="AG76" s="21">
        <f t="shared" si="76"/>
        <v>0.14642857142857149</v>
      </c>
      <c r="AH76" s="38">
        <v>0.8</v>
      </c>
      <c r="AI76" s="38">
        <f t="shared" si="62"/>
        <v>4.01</v>
      </c>
      <c r="AJ76" s="38">
        <f t="shared" si="63"/>
        <v>-4.01</v>
      </c>
      <c r="AK76" s="39">
        <f t="shared" si="77"/>
        <v>22</v>
      </c>
      <c r="AL76" s="65">
        <v>4.41</v>
      </c>
      <c r="AM76" s="11"/>
      <c r="AN76" s="21" t="str">
        <f t="shared" si="78"/>
        <v/>
      </c>
      <c r="AO76" s="38">
        <v>1.1499999999999999</v>
      </c>
      <c r="AP76" s="38">
        <f t="shared" si="54"/>
        <v>5.5600000000000005</v>
      </c>
      <c r="AQ76" s="38">
        <f t="shared" si="55"/>
        <v>-5.5600000000000005</v>
      </c>
      <c r="AR76" s="39">
        <f t="shared" si="79"/>
        <v>53</v>
      </c>
      <c r="AS76" s="62">
        <v>1</v>
      </c>
      <c r="AT76" s="11"/>
      <c r="AU76" s="21" t="str">
        <f t="shared" si="80"/>
        <v/>
      </c>
      <c r="AV76" s="38">
        <v>0.3</v>
      </c>
      <c r="AW76" s="38">
        <f t="shared" si="81"/>
        <v>1.3</v>
      </c>
      <c r="AX76" s="38">
        <f t="shared" si="82"/>
        <v>-1.3</v>
      </c>
      <c r="AY76" s="46">
        <f t="shared" si="83"/>
        <v>10</v>
      </c>
      <c r="AZ76" s="68">
        <v>26.56</v>
      </c>
      <c r="BA76" s="11">
        <v>18.84</v>
      </c>
      <c r="BB76" s="21">
        <f t="shared" si="84"/>
        <v>0.40976645435244158</v>
      </c>
      <c r="BC76" s="38">
        <v>10.8</v>
      </c>
      <c r="BD76" s="38">
        <f t="shared" si="64"/>
        <v>37.36</v>
      </c>
      <c r="BE76" s="38">
        <f t="shared" si="65"/>
        <v>-37.36</v>
      </c>
      <c r="BF76" s="46">
        <f t="shared" si="85"/>
        <v>9</v>
      </c>
      <c r="BG76" s="68">
        <v>12.73</v>
      </c>
      <c r="BH76" s="11"/>
      <c r="BI76" s="21" t="str">
        <f t="shared" si="86"/>
        <v/>
      </c>
      <c r="BJ76" s="38">
        <v>7.1</v>
      </c>
      <c r="BK76" s="38">
        <f t="shared" si="68"/>
        <v>19.829999999999998</v>
      </c>
      <c r="BL76" s="38">
        <f t="shared" si="69"/>
        <v>-19.829999999999998</v>
      </c>
      <c r="BM76" s="46">
        <f t="shared" si="87"/>
        <v>23</v>
      </c>
      <c r="BN76" s="68">
        <v>6.19</v>
      </c>
      <c r="BO76" s="11">
        <v>4.74</v>
      </c>
      <c r="BP76" s="21">
        <f t="shared" si="88"/>
        <v>0.30590717299578063</v>
      </c>
      <c r="BQ76" s="8">
        <v>2</v>
      </c>
      <c r="BR76" s="8">
        <f t="shared" si="90"/>
        <v>8.1900000000000013</v>
      </c>
      <c r="BS76" s="8">
        <f t="shared" si="57"/>
        <v>-8.1900000000000013</v>
      </c>
      <c r="BT76" s="60">
        <f t="shared" si="89"/>
        <v>22</v>
      </c>
    </row>
    <row r="77" spans="1:72" x14ac:dyDescent="0.3">
      <c r="A77" s="1">
        <v>907601</v>
      </c>
      <c r="B77" s="22" t="s">
        <v>22</v>
      </c>
      <c r="C77" s="26" t="s">
        <v>6</v>
      </c>
      <c r="D77" s="72">
        <f t="shared" si="70"/>
        <v>215</v>
      </c>
      <c r="E77" s="57">
        <f t="shared" si="71"/>
        <v>17</v>
      </c>
      <c r="F77" s="7" t="s">
        <v>254</v>
      </c>
      <c r="G77" s="20">
        <f>-M77-T77-Z77+AG77+AN77+AU77+BB77+BI77+BP77</f>
        <v>2.7329534416432124</v>
      </c>
      <c r="H77" s="20">
        <f>G77/9</f>
        <v>0.30366149351591248</v>
      </c>
      <c r="I77" s="19">
        <v>9</v>
      </c>
      <c r="J77" s="83">
        <v>23</v>
      </c>
      <c r="K77" s="53">
        <v>7.63</v>
      </c>
      <c r="L77" s="11">
        <v>7.79</v>
      </c>
      <c r="M77" s="21">
        <f t="shared" si="56"/>
        <v>-2.0539152759948671E-2</v>
      </c>
      <c r="N77" s="37">
        <f t="shared" si="58"/>
        <v>11.445</v>
      </c>
      <c r="O77" s="38">
        <v>-1.9</v>
      </c>
      <c r="P77" s="38">
        <f t="shared" si="59"/>
        <v>9.5449999999999999</v>
      </c>
      <c r="Q77" s="57">
        <f t="shared" si="72"/>
        <v>39</v>
      </c>
      <c r="R77" s="53">
        <v>12.21</v>
      </c>
      <c r="S77" s="11">
        <v>14.08</v>
      </c>
      <c r="T77" s="21">
        <f t="shared" si="60"/>
        <v>-0.13281249999999994</v>
      </c>
      <c r="U77" s="38">
        <v>-0.6</v>
      </c>
      <c r="V77" s="38">
        <f t="shared" si="91"/>
        <v>11.610000000000001</v>
      </c>
      <c r="W77" s="39">
        <f t="shared" si="73"/>
        <v>26</v>
      </c>
      <c r="X77" s="53">
        <v>141.53</v>
      </c>
      <c r="Y77" s="11">
        <v>153.69999999999999</v>
      </c>
      <c r="Z77" s="21">
        <f t="shared" si="74"/>
        <v>-7.9180221210149573E-2</v>
      </c>
      <c r="AA77" s="37">
        <f t="shared" si="92"/>
        <v>235.88333333333335</v>
      </c>
      <c r="AB77" s="59">
        <v>-16</v>
      </c>
      <c r="AC77" s="38">
        <f t="shared" si="93"/>
        <v>219.88333333333335</v>
      </c>
      <c r="AD77" s="39">
        <f t="shared" si="75"/>
        <v>39</v>
      </c>
      <c r="AE77" s="65">
        <v>3.19</v>
      </c>
      <c r="AF77" s="11">
        <v>2.86</v>
      </c>
      <c r="AG77" s="21">
        <f t="shared" si="76"/>
        <v>0.11538461538461542</v>
      </c>
      <c r="AH77" s="38">
        <v>0.8</v>
      </c>
      <c r="AI77" s="38">
        <f t="shared" si="62"/>
        <v>3.99</v>
      </c>
      <c r="AJ77" s="38">
        <f t="shared" si="63"/>
        <v>-3.99</v>
      </c>
      <c r="AK77" s="39">
        <f t="shared" si="77"/>
        <v>25</v>
      </c>
      <c r="AL77" s="65">
        <v>4.58</v>
      </c>
      <c r="AM77" s="11">
        <v>3.53</v>
      </c>
      <c r="AN77" s="21">
        <f t="shared" si="78"/>
        <v>0.29745042492917856</v>
      </c>
      <c r="AO77" s="38">
        <v>1.1499999999999999</v>
      </c>
      <c r="AP77" s="38">
        <f t="shared" si="54"/>
        <v>5.73</v>
      </c>
      <c r="AQ77" s="38">
        <f t="shared" si="55"/>
        <v>-5.73</v>
      </c>
      <c r="AR77" s="39">
        <f t="shared" si="79"/>
        <v>38</v>
      </c>
      <c r="AS77" s="62">
        <v>1.05</v>
      </c>
      <c r="AT77" s="11">
        <v>0.8</v>
      </c>
      <c r="AU77" s="21">
        <f t="shared" si="80"/>
        <v>0.3125</v>
      </c>
      <c r="AV77" s="38">
        <v>0.3</v>
      </c>
      <c r="AW77" s="38">
        <f t="shared" si="81"/>
        <v>1.35</v>
      </c>
      <c r="AX77" s="38">
        <f t="shared" si="82"/>
        <v>-1.35</v>
      </c>
      <c r="AY77" s="46">
        <f t="shared" si="83"/>
        <v>3</v>
      </c>
      <c r="AZ77" s="68">
        <v>24.15</v>
      </c>
      <c r="BA77" s="11">
        <v>15.44</v>
      </c>
      <c r="BB77" s="21">
        <f t="shared" si="84"/>
        <v>0.56411917098445596</v>
      </c>
      <c r="BC77" s="38">
        <v>10.8</v>
      </c>
      <c r="BD77" s="38">
        <f t="shared" si="64"/>
        <v>34.950000000000003</v>
      </c>
      <c r="BE77" s="38">
        <f t="shared" si="65"/>
        <v>-34.950000000000003</v>
      </c>
      <c r="BF77" s="46">
        <f t="shared" si="85"/>
        <v>14</v>
      </c>
      <c r="BG77" s="68">
        <v>15.38</v>
      </c>
      <c r="BH77" s="11">
        <v>8.33</v>
      </c>
      <c r="BI77" s="21">
        <f t="shared" si="86"/>
        <v>0.8463385354141657</v>
      </c>
      <c r="BJ77" s="38">
        <v>7.1</v>
      </c>
      <c r="BK77" s="38">
        <f t="shared" si="68"/>
        <v>22.48</v>
      </c>
      <c r="BL77" s="38">
        <f t="shared" si="69"/>
        <v>-22.48</v>
      </c>
      <c r="BM77" s="46">
        <f t="shared" si="87"/>
        <v>11</v>
      </c>
      <c r="BN77" s="68">
        <v>6.25</v>
      </c>
      <c r="BO77" s="11">
        <v>4.58</v>
      </c>
      <c r="BP77" s="21">
        <f t="shared" si="88"/>
        <v>0.36462882096069865</v>
      </c>
      <c r="BQ77" s="8">
        <v>2</v>
      </c>
      <c r="BR77" s="8">
        <f t="shared" si="90"/>
        <v>8.25</v>
      </c>
      <c r="BS77" s="8">
        <f t="shared" si="57"/>
        <v>-8.25</v>
      </c>
      <c r="BT77" s="60">
        <f t="shared" si="89"/>
        <v>20</v>
      </c>
    </row>
    <row r="78" spans="1:72" x14ac:dyDescent="0.3">
      <c r="A78" s="1">
        <v>907709</v>
      </c>
      <c r="B78" s="22" t="s">
        <v>25</v>
      </c>
      <c r="C78" s="26" t="s">
        <v>6</v>
      </c>
      <c r="D78" s="72">
        <f t="shared" si="70"/>
        <v>252</v>
      </c>
      <c r="E78" s="57">
        <f t="shared" si="71"/>
        <v>19</v>
      </c>
      <c r="F78" s="90" t="s">
        <v>256</v>
      </c>
      <c r="G78" s="91" t="s">
        <v>21</v>
      </c>
      <c r="H78" s="91" t="s">
        <v>21</v>
      </c>
      <c r="I78" s="92" t="s">
        <v>21</v>
      </c>
      <c r="J78" s="83">
        <v>28</v>
      </c>
      <c r="K78" s="53">
        <v>7.36</v>
      </c>
      <c r="L78" s="11">
        <v>7.66</v>
      </c>
      <c r="M78" s="21">
        <f t="shared" si="56"/>
        <v>-3.9164490861618773E-2</v>
      </c>
      <c r="N78" s="37">
        <f t="shared" si="58"/>
        <v>11.040000000000001</v>
      </c>
      <c r="O78" s="38">
        <v>-1.9</v>
      </c>
      <c r="P78" s="38">
        <f t="shared" si="59"/>
        <v>9.14</v>
      </c>
      <c r="Q78" s="57">
        <f t="shared" si="72"/>
        <v>14</v>
      </c>
      <c r="R78" s="53">
        <v>12.84</v>
      </c>
      <c r="S78" s="11">
        <v>13.49</v>
      </c>
      <c r="T78" s="21">
        <f t="shared" si="60"/>
        <v>-4.8183839881393652E-2</v>
      </c>
      <c r="U78" s="38">
        <v>-0.6</v>
      </c>
      <c r="V78" s="38">
        <f t="shared" si="91"/>
        <v>12.24</v>
      </c>
      <c r="W78" s="39">
        <f t="shared" si="73"/>
        <v>55</v>
      </c>
      <c r="X78" s="53">
        <v>140.86000000000001</v>
      </c>
      <c r="Y78" s="11">
        <v>145.15</v>
      </c>
      <c r="Z78" s="21">
        <f t="shared" si="74"/>
        <v>-2.95556321047192E-2</v>
      </c>
      <c r="AA78" s="37">
        <f t="shared" si="92"/>
        <v>234.76666666666671</v>
      </c>
      <c r="AB78" s="59">
        <v>-16</v>
      </c>
      <c r="AC78" s="38">
        <f t="shared" si="93"/>
        <v>218.76666666666671</v>
      </c>
      <c r="AD78" s="39">
        <f t="shared" si="75"/>
        <v>35</v>
      </c>
      <c r="AE78" s="65">
        <v>3.18</v>
      </c>
      <c r="AF78" s="11">
        <v>2.73</v>
      </c>
      <c r="AG78" s="21">
        <f t="shared" si="76"/>
        <v>0.16483516483516489</v>
      </c>
      <c r="AH78" s="38">
        <v>0.8</v>
      </c>
      <c r="AI78" s="38">
        <f t="shared" si="62"/>
        <v>3.9800000000000004</v>
      </c>
      <c r="AJ78" s="38">
        <f t="shared" si="63"/>
        <v>-3.9800000000000004</v>
      </c>
      <c r="AK78" s="39">
        <f t="shared" si="77"/>
        <v>26</v>
      </c>
      <c r="AL78" s="65">
        <v>4.42</v>
      </c>
      <c r="AM78" s="11"/>
      <c r="AN78" s="21" t="str">
        <f t="shared" si="78"/>
        <v/>
      </c>
      <c r="AO78" s="38">
        <v>1.1499999999999999</v>
      </c>
      <c r="AP78" s="38">
        <f t="shared" ref="AP78:AP109" si="94">IF(AL78&gt;0,AL78+AO78,AM78+AO78)</f>
        <v>5.57</v>
      </c>
      <c r="AQ78" s="38">
        <f t="shared" ref="AQ78:AQ109" si="95">-AP78</f>
        <v>-5.57</v>
      </c>
      <c r="AR78" s="39">
        <f t="shared" si="79"/>
        <v>51</v>
      </c>
      <c r="AS78" s="62">
        <v>0.95</v>
      </c>
      <c r="AT78" s="11">
        <v>0.8</v>
      </c>
      <c r="AU78" s="21">
        <f t="shared" si="80"/>
        <v>0.18749999999999989</v>
      </c>
      <c r="AV78" s="38">
        <v>0.3</v>
      </c>
      <c r="AW78" s="38">
        <f t="shared" si="81"/>
        <v>1.25</v>
      </c>
      <c r="AX78" s="38">
        <f t="shared" si="82"/>
        <v>-1.25</v>
      </c>
      <c r="AY78" s="46">
        <f t="shared" si="83"/>
        <v>25</v>
      </c>
      <c r="AZ78" s="68">
        <v>22.95</v>
      </c>
      <c r="BA78" s="11">
        <v>14.25</v>
      </c>
      <c r="BB78" s="21">
        <f t="shared" si="84"/>
        <v>0.61052631578947358</v>
      </c>
      <c r="BC78" s="38">
        <v>10.8</v>
      </c>
      <c r="BD78" s="38">
        <f t="shared" si="64"/>
        <v>33.75</v>
      </c>
      <c r="BE78" s="38">
        <f t="shared" si="65"/>
        <v>-33.75</v>
      </c>
      <c r="BF78" s="46">
        <f t="shared" si="85"/>
        <v>19</v>
      </c>
      <c r="BG78" s="68">
        <v>13.28</v>
      </c>
      <c r="BH78" s="11"/>
      <c r="BI78" s="21" t="str">
        <f t="shared" si="86"/>
        <v/>
      </c>
      <c r="BJ78" s="38">
        <v>7.1</v>
      </c>
      <c r="BK78" s="38">
        <f t="shared" si="68"/>
        <v>20.38</v>
      </c>
      <c r="BL78" s="38">
        <f t="shared" si="69"/>
        <v>-20.38</v>
      </c>
      <c r="BM78" s="46">
        <f t="shared" si="87"/>
        <v>19</v>
      </c>
      <c r="BN78" s="68">
        <v>6.92</v>
      </c>
      <c r="BO78" s="11">
        <v>4.7300000000000004</v>
      </c>
      <c r="BP78" s="21">
        <f t="shared" si="88"/>
        <v>0.46300211416490472</v>
      </c>
      <c r="BQ78" s="8">
        <v>2</v>
      </c>
      <c r="BR78" s="8">
        <f t="shared" si="90"/>
        <v>8.92</v>
      </c>
      <c r="BS78" s="8">
        <f t="shared" si="57"/>
        <v>-8.92</v>
      </c>
      <c r="BT78" s="60">
        <f t="shared" si="89"/>
        <v>8</v>
      </c>
    </row>
    <row r="79" spans="1:72" x14ac:dyDescent="0.3">
      <c r="A79" s="1">
        <v>911611</v>
      </c>
      <c r="B79" s="22" t="s">
        <v>24</v>
      </c>
      <c r="C79" s="26" t="s">
        <v>6</v>
      </c>
      <c r="D79" s="72">
        <f t="shared" si="70"/>
        <v>263</v>
      </c>
      <c r="E79" s="57">
        <f t="shared" si="71"/>
        <v>20</v>
      </c>
      <c r="F79" s="7" t="s">
        <v>254</v>
      </c>
      <c r="G79" s="20">
        <f>-M79-T79-Z79+AG79+AN79+AU79+BB79+BI79+BP79</f>
        <v>3.5415072989127117</v>
      </c>
      <c r="H79" s="20">
        <f>G79/9</f>
        <v>0.39350081099030132</v>
      </c>
      <c r="I79" s="19">
        <v>3</v>
      </c>
      <c r="J79" s="83">
        <v>23</v>
      </c>
      <c r="K79" s="53">
        <v>7.46</v>
      </c>
      <c r="L79" s="11">
        <v>8.19</v>
      </c>
      <c r="M79" s="21">
        <f t="shared" si="56"/>
        <v>-8.913308913308908E-2</v>
      </c>
      <c r="N79" s="37">
        <f t="shared" si="58"/>
        <v>11.19</v>
      </c>
      <c r="O79" s="38">
        <v>-1.9</v>
      </c>
      <c r="P79" s="38">
        <f t="shared" si="59"/>
        <v>9.2899999999999991</v>
      </c>
      <c r="Q79" s="57">
        <f t="shared" si="72"/>
        <v>23</v>
      </c>
      <c r="R79" s="53">
        <v>11.97</v>
      </c>
      <c r="S79" s="11">
        <v>14.77</v>
      </c>
      <c r="T79" s="21">
        <f t="shared" si="60"/>
        <v>-0.18957345971563974</v>
      </c>
      <c r="U79" s="38">
        <v>-0.6</v>
      </c>
      <c r="V79" s="38">
        <f t="shared" si="91"/>
        <v>11.370000000000001</v>
      </c>
      <c r="W79" s="39">
        <f t="shared" si="73"/>
        <v>17</v>
      </c>
      <c r="X79" s="53">
        <v>149.6</v>
      </c>
      <c r="Y79" s="11">
        <v>166.88</v>
      </c>
      <c r="Z79" s="21">
        <f t="shared" si="74"/>
        <v>-0.10354745925215725</v>
      </c>
      <c r="AA79" s="37">
        <f t="shared" si="92"/>
        <v>249.33333333333334</v>
      </c>
      <c r="AB79" s="59">
        <v>-16</v>
      </c>
      <c r="AC79" s="38">
        <f t="shared" si="93"/>
        <v>233.33333333333334</v>
      </c>
      <c r="AD79" s="39">
        <f t="shared" si="75"/>
        <v>72</v>
      </c>
      <c r="AE79" s="65">
        <v>3.03</v>
      </c>
      <c r="AF79" s="11">
        <v>2.38</v>
      </c>
      <c r="AG79" s="21">
        <f t="shared" si="76"/>
        <v>0.27310924369747897</v>
      </c>
      <c r="AH79" s="38">
        <v>0.8</v>
      </c>
      <c r="AI79" s="38">
        <f t="shared" si="62"/>
        <v>3.83</v>
      </c>
      <c r="AJ79" s="38">
        <f t="shared" si="63"/>
        <v>-3.83</v>
      </c>
      <c r="AK79" s="39">
        <f t="shared" si="77"/>
        <v>35</v>
      </c>
      <c r="AL79" s="65">
        <v>4.5599999999999996</v>
      </c>
      <c r="AM79" s="11">
        <v>3.64</v>
      </c>
      <c r="AN79" s="21">
        <f t="shared" si="78"/>
        <v>0.25274725274725257</v>
      </c>
      <c r="AO79" s="38">
        <v>1.1499999999999999</v>
      </c>
      <c r="AP79" s="38">
        <f t="shared" si="94"/>
        <v>5.7099999999999991</v>
      </c>
      <c r="AQ79" s="38">
        <f t="shared" si="95"/>
        <v>-5.7099999999999991</v>
      </c>
      <c r="AR79" s="39">
        <f t="shared" si="79"/>
        <v>41</v>
      </c>
      <c r="AS79" s="62">
        <v>0.9</v>
      </c>
      <c r="AT79" s="11">
        <v>0.85</v>
      </c>
      <c r="AU79" s="21">
        <f t="shared" si="80"/>
        <v>5.8823529411764761E-2</v>
      </c>
      <c r="AV79" s="38">
        <v>0.3</v>
      </c>
      <c r="AW79" s="38">
        <f t="shared" si="81"/>
        <v>1.2</v>
      </c>
      <c r="AX79" s="38">
        <f t="shared" si="82"/>
        <v>-1.2</v>
      </c>
      <c r="AY79" s="46">
        <f t="shared" si="83"/>
        <v>52</v>
      </c>
      <c r="AZ79" s="68">
        <v>24.82</v>
      </c>
      <c r="BA79" s="11">
        <v>18.57</v>
      </c>
      <c r="BB79" s="21">
        <f t="shared" si="84"/>
        <v>0.33656435110393107</v>
      </c>
      <c r="BC79" s="38">
        <v>10.8</v>
      </c>
      <c r="BD79" s="38">
        <f t="shared" si="64"/>
        <v>35.620000000000005</v>
      </c>
      <c r="BE79" s="38">
        <f t="shared" si="65"/>
        <v>-35.620000000000005</v>
      </c>
      <c r="BF79" s="46">
        <f t="shared" si="85"/>
        <v>10</v>
      </c>
      <c r="BG79" s="68">
        <v>15.93</v>
      </c>
      <c r="BH79" s="11">
        <v>6.32</v>
      </c>
      <c r="BI79" s="21">
        <f t="shared" si="86"/>
        <v>1.5205696202531644</v>
      </c>
      <c r="BJ79" s="38">
        <v>7.1</v>
      </c>
      <c r="BK79" s="38">
        <f t="shared" si="68"/>
        <v>23.03</v>
      </c>
      <c r="BL79" s="38">
        <f t="shared" si="69"/>
        <v>-23.03</v>
      </c>
      <c r="BM79" s="46">
        <f t="shared" si="87"/>
        <v>9</v>
      </c>
      <c r="BN79" s="68">
        <v>7.78</v>
      </c>
      <c r="BO79" s="11">
        <v>4.53</v>
      </c>
      <c r="BP79" s="21">
        <f t="shared" si="88"/>
        <v>0.717439293598234</v>
      </c>
      <c r="BQ79" s="8">
        <v>2</v>
      </c>
      <c r="BR79" s="8">
        <f t="shared" si="90"/>
        <v>9.7800000000000011</v>
      </c>
      <c r="BS79" s="8">
        <f t="shared" si="57"/>
        <v>-9.7800000000000011</v>
      </c>
      <c r="BT79" s="60">
        <f t="shared" si="89"/>
        <v>4</v>
      </c>
    </row>
    <row r="80" spans="1:72" x14ac:dyDescent="0.3">
      <c r="A80" s="1">
        <v>907702</v>
      </c>
      <c r="B80" s="22" t="s">
        <v>23</v>
      </c>
      <c r="C80" s="26" t="s">
        <v>6</v>
      </c>
      <c r="D80" s="72">
        <f t="shared" si="70"/>
        <v>448</v>
      </c>
      <c r="E80" s="57">
        <f t="shared" si="71"/>
        <v>32</v>
      </c>
      <c r="F80" s="90" t="s">
        <v>256</v>
      </c>
      <c r="G80" s="91" t="s">
        <v>21</v>
      </c>
      <c r="H80" s="91" t="s">
        <v>21</v>
      </c>
      <c r="I80" s="92" t="s">
        <v>21</v>
      </c>
      <c r="J80" s="83">
        <v>16</v>
      </c>
      <c r="K80" s="53">
        <v>7.72</v>
      </c>
      <c r="L80" s="11">
        <v>7.89</v>
      </c>
      <c r="M80" s="21">
        <f t="shared" ref="M80:M111" si="96">IF(L80&gt;0,-((K80-L80)/L80)*-1,"")</f>
        <v>-2.1546261089987317E-2</v>
      </c>
      <c r="N80" s="37">
        <f t="shared" si="58"/>
        <v>11.58</v>
      </c>
      <c r="O80" s="38">
        <v>-1.9</v>
      </c>
      <c r="P80" s="38">
        <f t="shared" si="59"/>
        <v>9.68</v>
      </c>
      <c r="Q80" s="57">
        <f t="shared" si="72"/>
        <v>46</v>
      </c>
      <c r="R80" s="53">
        <v>12.49</v>
      </c>
      <c r="S80" s="11">
        <v>13.19</v>
      </c>
      <c r="T80" s="21">
        <f t="shared" si="60"/>
        <v>-5.3070507960576142E-2</v>
      </c>
      <c r="U80" s="38">
        <v>-0.6</v>
      </c>
      <c r="V80" s="38">
        <f t="shared" si="91"/>
        <v>11.89</v>
      </c>
      <c r="W80" s="39">
        <f t="shared" si="73"/>
        <v>38</v>
      </c>
      <c r="X80" s="53">
        <v>152.11000000000001</v>
      </c>
      <c r="Y80" s="11">
        <v>158.02000000000001</v>
      </c>
      <c r="Z80" s="21">
        <f t="shared" si="74"/>
        <v>-3.7400329072269312E-2</v>
      </c>
      <c r="AA80" s="37">
        <f t="shared" si="92"/>
        <v>253.51666666666671</v>
      </c>
      <c r="AB80" s="59">
        <v>-16</v>
      </c>
      <c r="AC80" s="38">
        <f t="shared" si="93"/>
        <v>237.51666666666671</v>
      </c>
      <c r="AD80" s="39">
        <f t="shared" si="75"/>
        <v>90</v>
      </c>
      <c r="AE80" s="65">
        <v>2.76</v>
      </c>
      <c r="AF80" s="11">
        <v>2.62</v>
      </c>
      <c r="AG80" s="21">
        <f t="shared" si="76"/>
        <v>5.3435114503816668E-2</v>
      </c>
      <c r="AH80" s="38">
        <v>0.8</v>
      </c>
      <c r="AI80" s="38">
        <f t="shared" si="62"/>
        <v>3.5599999999999996</v>
      </c>
      <c r="AJ80" s="38">
        <f t="shared" si="63"/>
        <v>-3.5599999999999996</v>
      </c>
      <c r="AK80" s="39">
        <f t="shared" si="77"/>
        <v>78</v>
      </c>
      <c r="AL80" s="65">
        <v>4.66</v>
      </c>
      <c r="AM80" s="11">
        <v>3.41</v>
      </c>
      <c r="AN80" s="21">
        <f t="shared" si="78"/>
        <v>0.36656891495601174</v>
      </c>
      <c r="AO80" s="38">
        <v>1.1499999999999999</v>
      </c>
      <c r="AP80" s="38">
        <f t="shared" si="94"/>
        <v>5.8100000000000005</v>
      </c>
      <c r="AQ80" s="38">
        <f t="shared" si="95"/>
        <v>-5.8100000000000005</v>
      </c>
      <c r="AR80" s="39">
        <f t="shared" si="79"/>
        <v>31</v>
      </c>
      <c r="AS80" s="62">
        <v>0.9</v>
      </c>
      <c r="AT80" s="11">
        <v>0.9</v>
      </c>
      <c r="AU80" s="21">
        <f t="shared" si="80"/>
        <v>0</v>
      </c>
      <c r="AV80" s="38">
        <v>0.3</v>
      </c>
      <c r="AW80" s="38">
        <f t="shared" si="81"/>
        <v>1.2</v>
      </c>
      <c r="AX80" s="38">
        <f t="shared" si="82"/>
        <v>-1.2</v>
      </c>
      <c r="AY80" s="46">
        <f t="shared" si="83"/>
        <v>52</v>
      </c>
      <c r="AZ80" s="68">
        <v>23.72</v>
      </c>
      <c r="BA80" s="11">
        <v>16.02</v>
      </c>
      <c r="BB80" s="21">
        <f t="shared" si="84"/>
        <v>0.48064918851435701</v>
      </c>
      <c r="BC80" s="38">
        <v>10.8</v>
      </c>
      <c r="BD80" s="38">
        <f t="shared" si="64"/>
        <v>34.519999999999996</v>
      </c>
      <c r="BE80" s="38">
        <f t="shared" si="65"/>
        <v>-34.519999999999996</v>
      </c>
      <c r="BF80" s="46">
        <f t="shared" si="85"/>
        <v>15</v>
      </c>
      <c r="BG80" s="68">
        <v>10.95</v>
      </c>
      <c r="BH80" s="11">
        <v>4.55</v>
      </c>
      <c r="BI80" s="21">
        <f t="shared" si="86"/>
        <v>1.4065934065934065</v>
      </c>
      <c r="BJ80" s="38">
        <v>7.1</v>
      </c>
      <c r="BK80" s="38">
        <f t="shared" si="68"/>
        <v>18.049999999999997</v>
      </c>
      <c r="BL80" s="38">
        <f t="shared" si="69"/>
        <v>-18.049999999999997</v>
      </c>
      <c r="BM80" s="46">
        <f t="shared" si="87"/>
        <v>34</v>
      </c>
      <c r="BN80" s="68">
        <v>5.14</v>
      </c>
      <c r="BO80" s="11">
        <v>4.62</v>
      </c>
      <c r="BP80" s="21">
        <f t="shared" si="88"/>
        <v>0.11255411255411246</v>
      </c>
      <c r="BQ80" s="8">
        <v>2</v>
      </c>
      <c r="BR80" s="8">
        <f t="shared" si="90"/>
        <v>7.14</v>
      </c>
      <c r="BS80" s="8">
        <f t="shared" si="57"/>
        <v>-7.14</v>
      </c>
      <c r="BT80" s="60">
        <f t="shared" si="89"/>
        <v>64</v>
      </c>
    </row>
    <row r="81" spans="1:72" x14ac:dyDescent="0.3">
      <c r="A81" s="1">
        <v>931611</v>
      </c>
      <c r="B81" s="22" t="s">
        <v>150</v>
      </c>
      <c r="C81" s="26" t="s">
        <v>6</v>
      </c>
      <c r="D81" s="72">
        <f t="shared" si="70"/>
        <v>497</v>
      </c>
      <c r="E81" s="57">
        <f t="shared" si="71"/>
        <v>39</v>
      </c>
      <c r="F81" s="90" t="s">
        <v>256</v>
      </c>
      <c r="G81" s="91" t="s">
        <v>21</v>
      </c>
      <c r="H81" s="91" t="s">
        <v>21</v>
      </c>
      <c r="I81" s="92" t="s">
        <v>21</v>
      </c>
      <c r="J81" s="83">
        <v>23</v>
      </c>
      <c r="K81" s="53">
        <v>7.82</v>
      </c>
      <c r="L81" s="11"/>
      <c r="M81" s="21" t="str">
        <f t="shared" si="96"/>
        <v/>
      </c>
      <c r="N81" s="37">
        <f t="shared" si="58"/>
        <v>11.73</v>
      </c>
      <c r="O81" s="38">
        <v>-1.9</v>
      </c>
      <c r="P81" s="38">
        <f t="shared" si="59"/>
        <v>9.83</v>
      </c>
      <c r="Q81" s="57">
        <f t="shared" si="72"/>
        <v>62</v>
      </c>
      <c r="R81" s="53">
        <v>13.56</v>
      </c>
      <c r="S81" s="11"/>
      <c r="T81" s="21" t="str">
        <f t="shared" si="60"/>
        <v/>
      </c>
      <c r="U81" s="38">
        <v>-0.6</v>
      </c>
      <c r="V81" s="38">
        <f t="shared" si="91"/>
        <v>12.96</v>
      </c>
      <c r="W81" s="39">
        <f t="shared" si="73"/>
        <v>95</v>
      </c>
      <c r="X81" s="53">
        <v>148.85</v>
      </c>
      <c r="Y81" s="11"/>
      <c r="Z81" s="21" t="str">
        <f t="shared" si="74"/>
        <v/>
      </c>
      <c r="AA81" s="37">
        <f t="shared" si="92"/>
        <v>248.08333333333334</v>
      </c>
      <c r="AB81" s="59">
        <v>-16</v>
      </c>
      <c r="AC81" s="38">
        <f t="shared" si="93"/>
        <v>232.08333333333334</v>
      </c>
      <c r="AD81" s="39">
        <f t="shared" si="75"/>
        <v>70</v>
      </c>
      <c r="AE81" s="65">
        <v>2.8</v>
      </c>
      <c r="AF81" s="11"/>
      <c r="AG81" s="21" t="str">
        <f t="shared" si="76"/>
        <v/>
      </c>
      <c r="AH81" s="38">
        <v>0.8</v>
      </c>
      <c r="AI81" s="38">
        <f t="shared" si="62"/>
        <v>3.5999999999999996</v>
      </c>
      <c r="AJ81" s="38">
        <f t="shared" si="63"/>
        <v>-3.5999999999999996</v>
      </c>
      <c r="AK81" s="39">
        <f t="shared" si="77"/>
        <v>69</v>
      </c>
      <c r="AL81" s="65">
        <v>4.18</v>
      </c>
      <c r="AM81" s="11"/>
      <c r="AN81" s="21" t="str">
        <f t="shared" si="78"/>
        <v/>
      </c>
      <c r="AO81" s="38">
        <v>1.1499999999999999</v>
      </c>
      <c r="AP81" s="38">
        <f t="shared" si="94"/>
        <v>5.33</v>
      </c>
      <c r="AQ81" s="38">
        <f t="shared" si="95"/>
        <v>-5.33</v>
      </c>
      <c r="AR81" s="39">
        <f t="shared" si="79"/>
        <v>75</v>
      </c>
      <c r="AS81" s="62">
        <v>0.95</v>
      </c>
      <c r="AT81" s="11"/>
      <c r="AU81" s="21" t="str">
        <f t="shared" si="80"/>
        <v/>
      </c>
      <c r="AV81" s="38">
        <v>0.3</v>
      </c>
      <c r="AW81" s="38">
        <f t="shared" si="81"/>
        <v>1.25</v>
      </c>
      <c r="AX81" s="38">
        <f t="shared" si="82"/>
        <v>-1.25</v>
      </c>
      <c r="AY81" s="46">
        <f t="shared" si="83"/>
        <v>25</v>
      </c>
      <c r="AZ81" s="68">
        <v>17.8</v>
      </c>
      <c r="BA81" s="11"/>
      <c r="BB81" s="21" t="str">
        <f t="shared" si="84"/>
        <v/>
      </c>
      <c r="BC81" s="38">
        <v>10.8</v>
      </c>
      <c r="BD81" s="38">
        <f t="shared" si="64"/>
        <v>28.6</v>
      </c>
      <c r="BE81" s="38">
        <f t="shared" si="65"/>
        <v>-28.6</v>
      </c>
      <c r="BF81" s="46">
        <f t="shared" si="85"/>
        <v>52</v>
      </c>
      <c r="BG81" s="68">
        <v>10.75</v>
      </c>
      <c r="BH81" s="11"/>
      <c r="BI81" s="21" t="str">
        <f t="shared" si="86"/>
        <v/>
      </c>
      <c r="BJ81" s="38">
        <v>7.1</v>
      </c>
      <c r="BK81" s="38">
        <f t="shared" si="68"/>
        <v>17.850000000000001</v>
      </c>
      <c r="BL81" s="38">
        <f t="shared" si="69"/>
        <v>-17.850000000000001</v>
      </c>
      <c r="BM81" s="46">
        <f t="shared" si="87"/>
        <v>35</v>
      </c>
      <c r="BN81" s="68">
        <v>6.6</v>
      </c>
      <c r="BO81" s="11"/>
      <c r="BP81" s="21" t="str">
        <f t="shared" si="88"/>
        <v/>
      </c>
      <c r="BQ81" s="8">
        <v>2</v>
      </c>
      <c r="BR81" s="8">
        <f t="shared" si="90"/>
        <v>8.6</v>
      </c>
      <c r="BS81" s="8">
        <f t="shared" ref="BS81:BS112" si="97">-BR81</f>
        <v>-8.6</v>
      </c>
      <c r="BT81" s="60">
        <f t="shared" si="89"/>
        <v>14</v>
      </c>
    </row>
    <row r="82" spans="1:72" x14ac:dyDescent="0.3">
      <c r="A82" s="1">
        <v>907703</v>
      </c>
      <c r="B82" s="22" t="s">
        <v>28</v>
      </c>
      <c r="C82" s="26" t="s">
        <v>6</v>
      </c>
      <c r="D82" s="72">
        <f t="shared" si="70"/>
        <v>503</v>
      </c>
      <c r="E82" s="57">
        <f t="shared" si="71"/>
        <v>40</v>
      </c>
      <c r="F82" s="90" t="s">
        <v>256</v>
      </c>
      <c r="G82" s="91" t="s">
        <v>21</v>
      </c>
      <c r="H82" s="91" t="s">
        <v>21</v>
      </c>
      <c r="I82" s="92" t="s">
        <v>21</v>
      </c>
      <c r="J82" s="83">
        <v>22</v>
      </c>
      <c r="K82" s="53">
        <v>7.84</v>
      </c>
      <c r="L82" s="11">
        <v>8.1199999999999992</v>
      </c>
      <c r="M82" s="21">
        <f t="shared" si="96"/>
        <v>-3.4482758620689578E-2</v>
      </c>
      <c r="N82" s="37">
        <f t="shared" si="58"/>
        <v>11.76</v>
      </c>
      <c r="O82" s="38">
        <v>-1.9</v>
      </c>
      <c r="P82" s="38">
        <f t="shared" si="59"/>
        <v>9.86</v>
      </c>
      <c r="Q82" s="57">
        <f t="shared" si="72"/>
        <v>67</v>
      </c>
      <c r="R82" s="53">
        <v>12.74</v>
      </c>
      <c r="S82" s="11">
        <v>13.59</v>
      </c>
      <c r="T82" s="21">
        <f t="shared" si="60"/>
        <v>-6.2545989698307547E-2</v>
      </c>
      <c r="U82" s="38">
        <v>-0.6</v>
      </c>
      <c r="V82" s="38">
        <f t="shared" si="91"/>
        <v>12.14</v>
      </c>
      <c r="W82" s="39">
        <f t="shared" si="73"/>
        <v>49</v>
      </c>
      <c r="X82" s="53">
        <v>151.91</v>
      </c>
      <c r="Y82" s="11">
        <v>157.68</v>
      </c>
      <c r="Z82" s="21">
        <f t="shared" si="74"/>
        <v>-3.6593099949264393E-2</v>
      </c>
      <c r="AA82" s="37">
        <f t="shared" si="92"/>
        <v>253.18333333333331</v>
      </c>
      <c r="AB82" s="59">
        <v>-16</v>
      </c>
      <c r="AC82" s="38">
        <f t="shared" si="93"/>
        <v>237.18333333333331</v>
      </c>
      <c r="AD82" s="39">
        <f t="shared" si="75"/>
        <v>88</v>
      </c>
      <c r="AE82" s="65">
        <v>2.88</v>
      </c>
      <c r="AF82" s="11">
        <v>2.4500000000000002</v>
      </c>
      <c r="AG82" s="21">
        <f t="shared" si="76"/>
        <v>0.17551020408163254</v>
      </c>
      <c r="AH82" s="38">
        <v>0.8</v>
      </c>
      <c r="AI82" s="38">
        <f t="shared" si="62"/>
        <v>3.6799999999999997</v>
      </c>
      <c r="AJ82" s="38">
        <f t="shared" si="63"/>
        <v>-3.6799999999999997</v>
      </c>
      <c r="AK82" s="39">
        <f t="shared" si="77"/>
        <v>57</v>
      </c>
      <c r="AL82" s="65">
        <v>4.1100000000000003</v>
      </c>
      <c r="AM82" s="11"/>
      <c r="AN82" s="21" t="str">
        <f t="shared" si="78"/>
        <v/>
      </c>
      <c r="AO82" s="38">
        <v>1.1499999999999999</v>
      </c>
      <c r="AP82" s="38">
        <f t="shared" si="94"/>
        <v>5.26</v>
      </c>
      <c r="AQ82" s="38">
        <f t="shared" si="95"/>
        <v>-5.26</v>
      </c>
      <c r="AR82" s="39">
        <f t="shared" si="79"/>
        <v>85</v>
      </c>
      <c r="AS82" s="62">
        <v>0.95</v>
      </c>
      <c r="AT82" s="11">
        <v>0.95</v>
      </c>
      <c r="AU82" s="21">
        <f t="shared" si="80"/>
        <v>0</v>
      </c>
      <c r="AV82" s="38">
        <v>0.3</v>
      </c>
      <c r="AW82" s="38">
        <f t="shared" si="81"/>
        <v>1.25</v>
      </c>
      <c r="AX82" s="38">
        <f t="shared" si="82"/>
        <v>-1.25</v>
      </c>
      <c r="AY82" s="46">
        <f t="shared" si="83"/>
        <v>25</v>
      </c>
      <c r="AZ82" s="68">
        <v>16.23</v>
      </c>
      <c r="BA82" s="11">
        <v>12.44</v>
      </c>
      <c r="BB82" s="21">
        <f t="shared" si="84"/>
        <v>0.30466237942122193</v>
      </c>
      <c r="BC82" s="38">
        <v>10.8</v>
      </c>
      <c r="BD82" s="38">
        <f t="shared" si="64"/>
        <v>27.03</v>
      </c>
      <c r="BE82" s="38">
        <f t="shared" si="65"/>
        <v>-27.03</v>
      </c>
      <c r="BF82" s="46">
        <f t="shared" si="85"/>
        <v>70</v>
      </c>
      <c r="BG82" s="68">
        <v>10.67</v>
      </c>
      <c r="BH82" s="11"/>
      <c r="BI82" s="21" t="str">
        <f t="shared" si="86"/>
        <v/>
      </c>
      <c r="BJ82" s="38">
        <v>7.1</v>
      </c>
      <c r="BK82" s="38">
        <f t="shared" si="68"/>
        <v>17.77</v>
      </c>
      <c r="BL82" s="38">
        <f t="shared" si="69"/>
        <v>-17.77</v>
      </c>
      <c r="BM82" s="46">
        <f t="shared" si="87"/>
        <v>38</v>
      </c>
      <c r="BN82" s="68">
        <v>6.07</v>
      </c>
      <c r="BO82" s="11">
        <v>3.65</v>
      </c>
      <c r="BP82" s="21">
        <f t="shared" si="88"/>
        <v>0.66301369863013715</v>
      </c>
      <c r="BQ82" s="8">
        <v>2</v>
      </c>
      <c r="BR82" s="8">
        <f t="shared" si="90"/>
        <v>8.07</v>
      </c>
      <c r="BS82" s="8">
        <f t="shared" si="97"/>
        <v>-8.07</v>
      </c>
      <c r="BT82" s="60">
        <f t="shared" si="89"/>
        <v>24</v>
      </c>
    </row>
    <row r="83" spans="1:72" x14ac:dyDescent="0.3">
      <c r="A83" s="1">
        <v>931999</v>
      </c>
      <c r="B83" s="22" t="s">
        <v>151</v>
      </c>
      <c r="C83" s="26" t="s">
        <v>6</v>
      </c>
      <c r="D83" s="72">
        <f t="shared" si="70"/>
        <v>706</v>
      </c>
      <c r="E83" s="57">
        <f t="shared" si="71"/>
        <v>64</v>
      </c>
      <c r="F83" s="90" t="s">
        <v>256</v>
      </c>
      <c r="G83" s="91" t="s">
        <v>21</v>
      </c>
      <c r="H83" s="91" t="s">
        <v>21</v>
      </c>
      <c r="I83" s="92" t="s">
        <v>21</v>
      </c>
      <c r="J83" s="83">
        <v>24</v>
      </c>
      <c r="K83" s="53">
        <v>7.95</v>
      </c>
      <c r="L83" s="11"/>
      <c r="M83" s="21" t="str">
        <f t="shared" si="96"/>
        <v/>
      </c>
      <c r="N83" s="37">
        <f t="shared" ref="N83:N111" si="98">IF(K83&gt;0,K83*1.5,L83*1.5)</f>
        <v>11.925000000000001</v>
      </c>
      <c r="O83" s="38">
        <v>-1.9</v>
      </c>
      <c r="P83" s="38">
        <f t="shared" ref="P83:P114" si="99">IF(N83&gt;0,N83+O83,"")</f>
        <v>10.025</v>
      </c>
      <c r="Q83" s="57">
        <f t="shared" si="72"/>
        <v>82</v>
      </c>
      <c r="R83" s="53">
        <v>13.34</v>
      </c>
      <c r="S83" s="11"/>
      <c r="T83" s="21" t="str">
        <f t="shared" si="60"/>
        <v/>
      </c>
      <c r="U83" s="38">
        <v>-0.6</v>
      </c>
      <c r="V83" s="38">
        <f t="shared" si="91"/>
        <v>12.74</v>
      </c>
      <c r="W83" s="39">
        <f t="shared" si="73"/>
        <v>85</v>
      </c>
      <c r="X83" s="53">
        <v>152.82</v>
      </c>
      <c r="Y83" s="11"/>
      <c r="Z83" s="21" t="str">
        <f t="shared" si="74"/>
        <v/>
      </c>
      <c r="AA83" s="37">
        <f t="shared" si="92"/>
        <v>254.7</v>
      </c>
      <c r="AB83" s="59">
        <v>-16</v>
      </c>
      <c r="AC83" s="38">
        <f t="shared" si="93"/>
        <v>238.7</v>
      </c>
      <c r="AD83" s="39">
        <f t="shared" si="75"/>
        <v>94</v>
      </c>
      <c r="AE83" s="65">
        <v>2.64</v>
      </c>
      <c r="AF83" s="11"/>
      <c r="AG83" s="21" t="str">
        <f t="shared" si="76"/>
        <v/>
      </c>
      <c r="AH83" s="38">
        <v>0.8</v>
      </c>
      <c r="AI83" s="38">
        <f t="shared" ref="AI83:AI114" si="100">IF(AE83&gt;0,AE83+AH83,AF83+AH83)</f>
        <v>3.4400000000000004</v>
      </c>
      <c r="AJ83" s="38">
        <f t="shared" ref="AJ83:AJ114" si="101">-AI83</f>
        <v>-3.4400000000000004</v>
      </c>
      <c r="AK83" s="39">
        <f t="shared" si="77"/>
        <v>107</v>
      </c>
      <c r="AL83" s="65">
        <v>4.0199999999999996</v>
      </c>
      <c r="AM83" s="11"/>
      <c r="AN83" s="21" t="str">
        <f t="shared" si="78"/>
        <v/>
      </c>
      <c r="AO83" s="38">
        <v>1.1499999999999999</v>
      </c>
      <c r="AP83" s="38">
        <f t="shared" si="94"/>
        <v>5.17</v>
      </c>
      <c r="AQ83" s="38">
        <f t="shared" si="95"/>
        <v>-5.17</v>
      </c>
      <c r="AR83" s="39">
        <f t="shared" si="79"/>
        <v>103</v>
      </c>
      <c r="AS83" s="62">
        <v>0.9</v>
      </c>
      <c r="AT83" s="11"/>
      <c r="AU83" s="21" t="str">
        <f t="shared" si="80"/>
        <v/>
      </c>
      <c r="AV83" s="38">
        <v>0.3</v>
      </c>
      <c r="AW83" s="38">
        <f t="shared" si="81"/>
        <v>1.2</v>
      </c>
      <c r="AX83" s="38">
        <f t="shared" si="82"/>
        <v>-1.2</v>
      </c>
      <c r="AY83" s="46">
        <f t="shared" si="83"/>
        <v>52</v>
      </c>
      <c r="AZ83" s="68">
        <v>16.18</v>
      </c>
      <c r="BA83" s="11"/>
      <c r="BB83" s="21" t="str">
        <f t="shared" si="84"/>
        <v/>
      </c>
      <c r="BC83" s="38">
        <v>10.8</v>
      </c>
      <c r="BD83" s="38">
        <f t="shared" ref="BD83:BD114" si="102">IF(AZ83&gt;0,AZ83+BC83,BA83+BC83)</f>
        <v>26.98</v>
      </c>
      <c r="BE83" s="38">
        <f t="shared" ref="BE83:BE114" si="103">-BD83</f>
        <v>-26.98</v>
      </c>
      <c r="BF83" s="46">
        <f t="shared" si="85"/>
        <v>73</v>
      </c>
      <c r="BG83" s="68">
        <v>9.35</v>
      </c>
      <c r="BH83" s="11"/>
      <c r="BI83" s="21" t="str">
        <f t="shared" si="86"/>
        <v/>
      </c>
      <c r="BJ83" s="38">
        <v>7.1</v>
      </c>
      <c r="BK83" s="38">
        <f t="shared" si="68"/>
        <v>16.45</v>
      </c>
      <c r="BL83" s="38">
        <f t="shared" si="69"/>
        <v>-16.45</v>
      </c>
      <c r="BM83" s="46">
        <f t="shared" si="87"/>
        <v>69</v>
      </c>
      <c r="BN83" s="68">
        <v>5.59</v>
      </c>
      <c r="BO83" s="11"/>
      <c r="BP83" s="21" t="str">
        <f t="shared" si="88"/>
        <v/>
      </c>
      <c r="BQ83" s="8">
        <v>2</v>
      </c>
      <c r="BR83" s="8">
        <f t="shared" si="90"/>
        <v>7.59</v>
      </c>
      <c r="BS83" s="8">
        <f t="shared" si="97"/>
        <v>-7.59</v>
      </c>
      <c r="BT83" s="60">
        <f t="shared" si="89"/>
        <v>41</v>
      </c>
    </row>
    <row r="84" spans="1:72" x14ac:dyDescent="0.3">
      <c r="A84" s="1">
        <v>918529</v>
      </c>
      <c r="B84" s="22" t="s">
        <v>29</v>
      </c>
      <c r="C84" s="26" t="s">
        <v>6</v>
      </c>
      <c r="D84" s="72">
        <f t="shared" si="70"/>
        <v>722</v>
      </c>
      <c r="E84" s="57">
        <f t="shared" si="71"/>
        <v>65</v>
      </c>
      <c r="F84" s="7" t="s">
        <v>254</v>
      </c>
      <c r="G84" s="20">
        <f>-M84-T84-Z84+AG84+AN84+AU84+BB84+BI84+BP84</f>
        <v>2.6124475831091289</v>
      </c>
      <c r="H84" s="20">
        <f>G84/9</f>
        <v>0.29027195367879211</v>
      </c>
      <c r="I84" s="19">
        <v>12</v>
      </c>
      <c r="J84" s="83">
        <v>19</v>
      </c>
      <c r="K84" s="53">
        <v>8.3000000000000007</v>
      </c>
      <c r="L84" s="11">
        <v>8.4700000000000006</v>
      </c>
      <c r="M84" s="21">
        <f t="shared" si="96"/>
        <v>-2.0070838252656424E-2</v>
      </c>
      <c r="N84" s="37">
        <f t="shared" si="98"/>
        <v>12.450000000000001</v>
      </c>
      <c r="O84" s="38">
        <v>-1.9</v>
      </c>
      <c r="P84" s="38">
        <f t="shared" si="99"/>
        <v>10.55</v>
      </c>
      <c r="Q84" s="57">
        <f t="shared" si="72"/>
        <v>144</v>
      </c>
      <c r="R84" s="53">
        <v>13.59</v>
      </c>
      <c r="S84" s="11">
        <v>14.98</v>
      </c>
      <c r="T84" s="21">
        <f t="shared" si="60"/>
        <v>-9.2790387182910578E-2</v>
      </c>
      <c r="U84" s="38">
        <v>-0.6</v>
      </c>
      <c r="V84" s="38">
        <f t="shared" si="91"/>
        <v>12.99</v>
      </c>
      <c r="W84" s="39">
        <f t="shared" si="73"/>
        <v>99</v>
      </c>
      <c r="X84" s="53">
        <v>141.94999999999999</v>
      </c>
      <c r="Y84" s="11">
        <v>166.96</v>
      </c>
      <c r="Z84" s="21">
        <f t="shared" si="74"/>
        <v>-0.14979635840919991</v>
      </c>
      <c r="AA84" s="37">
        <f t="shared" si="92"/>
        <v>236.58333333333331</v>
      </c>
      <c r="AB84" s="59">
        <v>-16</v>
      </c>
      <c r="AC84" s="38">
        <f t="shared" si="93"/>
        <v>220.58333333333331</v>
      </c>
      <c r="AD84" s="39">
        <f t="shared" si="75"/>
        <v>44</v>
      </c>
      <c r="AE84" s="65">
        <v>2.61</v>
      </c>
      <c r="AF84" s="11">
        <v>2.2200000000000002</v>
      </c>
      <c r="AG84" s="21">
        <f t="shared" si="76"/>
        <v>0.17567567567567552</v>
      </c>
      <c r="AH84" s="38">
        <v>0.8</v>
      </c>
      <c r="AI84" s="38">
        <f t="shared" si="100"/>
        <v>3.41</v>
      </c>
      <c r="AJ84" s="38">
        <f t="shared" si="101"/>
        <v>-3.41</v>
      </c>
      <c r="AK84" s="39">
        <f t="shared" si="77"/>
        <v>116</v>
      </c>
      <c r="AL84" s="65">
        <v>4.1900000000000004</v>
      </c>
      <c r="AM84" s="11">
        <v>3.46</v>
      </c>
      <c r="AN84" s="21">
        <f t="shared" si="78"/>
        <v>0.21098265895953769</v>
      </c>
      <c r="AO84" s="38">
        <v>1.1499999999999999</v>
      </c>
      <c r="AP84" s="38">
        <f t="shared" si="94"/>
        <v>5.34</v>
      </c>
      <c r="AQ84" s="38">
        <f t="shared" si="95"/>
        <v>-5.34</v>
      </c>
      <c r="AR84" s="39">
        <f t="shared" si="79"/>
        <v>74</v>
      </c>
      <c r="AS84" s="62">
        <v>0.8</v>
      </c>
      <c r="AT84" s="11">
        <v>0.75</v>
      </c>
      <c r="AU84" s="21">
        <f t="shared" si="80"/>
        <v>6.6666666666666721E-2</v>
      </c>
      <c r="AV84" s="38">
        <v>0.3</v>
      </c>
      <c r="AW84" s="38">
        <f t="shared" si="81"/>
        <v>1.1000000000000001</v>
      </c>
      <c r="AX84" s="38">
        <f t="shared" si="82"/>
        <v>-1.1000000000000001</v>
      </c>
      <c r="AY84" s="46">
        <f t="shared" si="83"/>
        <v>107</v>
      </c>
      <c r="AZ84" s="68">
        <v>18.649999999999999</v>
      </c>
      <c r="BA84" s="11">
        <v>15.07</v>
      </c>
      <c r="BB84" s="21">
        <f t="shared" si="84"/>
        <v>0.2375580623755805</v>
      </c>
      <c r="BC84" s="38">
        <v>10.8</v>
      </c>
      <c r="BD84" s="38">
        <f t="shared" si="102"/>
        <v>29.45</v>
      </c>
      <c r="BE84" s="38">
        <f t="shared" si="103"/>
        <v>-29.45</v>
      </c>
      <c r="BF84" s="46">
        <f t="shared" si="85"/>
        <v>46</v>
      </c>
      <c r="BG84" s="68">
        <v>10.25</v>
      </c>
      <c r="BH84" s="11">
        <v>4.17</v>
      </c>
      <c r="BI84" s="21">
        <f t="shared" si="86"/>
        <v>1.4580335731414868</v>
      </c>
      <c r="BJ84" s="38">
        <v>7.1</v>
      </c>
      <c r="BK84" s="38">
        <f t="shared" si="68"/>
        <v>17.350000000000001</v>
      </c>
      <c r="BL84" s="38">
        <f t="shared" si="69"/>
        <v>-17.350000000000001</v>
      </c>
      <c r="BM84" s="46">
        <f t="shared" si="87"/>
        <v>46</v>
      </c>
      <c r="BN84" s="68">
        <v>5.5</v>
      </c>
      <c r="BO84" s="11">
        <v>4.58</v>
      </c>
      <c r="BP84" s="21">
        <f t="shared" si="88"/>
        <v>0.20087336244541482</v>
      </c>
      <c r="BQ84" s="8">
        <v>2</v>
      </c>
      <c r="BR84" s="8">
        <f t="shared" si="90"/>
        <v>7.5</v>
      </c>
      <c r="BS84" s="8">
        <f t="shared" si="97"/>
        <v>-7.5</v>
      </c>
      <c r="BT84" s="60">
        <f t="shared" si="89"/>
        <v>46</v>
      </c>
    </row>
    <row r="85" spans="1:72" x14ac:dyDescent="0.3">
      <c r="A85" s="1">
        <v>909059</v>
      </c>
      <c r="B85" s="22" t="s">
        <v>30</v>
      </c>
      <c r="C85" s="26" t="s">
        <v>6</v>
      </c>
      <c r="D85" s="72">
        <f t="shared" si="70"/>
        <v>772</v>
      </c>
      <c r="E85" s="57">
        <f t="shared" si="71"/>
        <v>68</v>
      </c>
      <c r="F85" s="90" t="s">
        <v>256</v>
      </c>
      <c r="G85" s="91" t="s">
        <v>21</v>
      </c>
      <c r="H85" s="91" t="s">
        <v>21</v>
      </c>
      <c r="I85" s="92" t="s">
        <v>21</v>
      </c>
      <c r="J85" s="83">
        <v>17</v>
      </c>
      <c r="K85" s="53">
        <v>8.5</v>
      </c>
      <c r="L85" s="11">
        <v>8.7899999999999991</v>
      </c>
      <c r="M85" s="21">
        <f t="shared" si="96"/>
        <v>-3.2992036405005594E-2</v>
      </c>
      <c r="N85" s="37">
        <f t="shared" si="98"/>
        <v>12.75</v>
      </c>
      <c r="O85" s="38">
        <v>-1.9</v>
      </c>
      <c r="P85" s="38">
        <f t="shared" si="99"/>
        <v>10.85</v>
      </c>
      <c r="Q85" s="57">
        <f t="shared" si="72"/>
        <v>169</v>
      </c>
      <c r="R85" s="53">
        <v>12.99</v>
      </c>
      <c r="S85" s="11">
        <v>14.96</v>
      </c>
      <c r="T85" s="21">
        <f t="shared" si="60"/>
        <v>-0.13168449197860965</v>
      </c>
      <c r="U85" s="38">
        <v>-0.6</v>
      </c>
      <c r="V85" s="38">
        <f t="shared" si="91"/>
        <v>12.39</v>
      </c>
      <c r="W85" s="39">
        <f t="shared" si="73"/>
        <v>62</v>
      </c>
      <c r="X85" s="53">
        <v>159.79</v>
      </c>
      <c r="Y85" s="11">
        <v>163.06</v>
      </c>
      <c r="Z85" s="21">
        <f t="shared" si="74"/>
        <v>-2.0053967864589784E-2</v>
      </c>
      <c r="AA85" s="37">
        <f t="shared" si="92"/>
        <v>266.31666666666666</v>
      </c>
      <c r="AB85" s="59">
        <v>-16</v>
      </c>
      <c r="AC85" s="38">
        <f t="shared" si="93"/>
        <v>250.31666666666666</v>
      </c>
      <c r="AD85" s="39">
        <f t="shared" si="75"/>
        <v>131</v>
      </c>
      <c r="AE85" s="65">
        <v>2.5</v>
      </c>
      <c r="AF85" s="11">
        <v>2.5</v>
      </c>
      <c r="AG85" s="21">
        <f t="shared" si="76"/>
        <v>0</v>
      </c>
      <c r="AH85" s="38">
        <v>0.8</v>
      </c>
      <c r="AI85" s="38">
        <f t="shared" si="100"/>
        <v>3.3</v>
      </c>
      <c r="AJ85" s="38">
        <f t="shared" si="101"/>
        <v>-3.3</v>
      </c>
      <c r="AK85" s="39">
        <f t="shared" si="77"/>
        <v>140</v>
      </c>
      <c r="AL85" s="65">
        <v>3.84</v>
      </c>
      <c r="AM85" s="21"/>
      <c r="AN85" s="21" t="str">
        <f t="shared" si="78"/>
        <v/>
      </c>
      <c r="AO85" s="38">
        <v>1.1499999999999999</v>
      </c>
      <c r="AP85" s="38">
        <f t="shared" si="94"/>
        <v>4.99</v>
      </c>
      <c r="AQ85" s="38">
        <f t="shared" si="95"/>
        <v>-4.99</v>
      </c>
      <c r="AR85" s="39">
        <f t="shared" si="79"/>
        <v>126</v>
      </c>
      <c r="AS85" s="62">
        <v>0.9</v>
      </c>
      <c r="AT85" s="11">
        <v>0.8</v>
      </c>
      <c r="AU85" s="21">
        <f t="shared" si="80"/>
        <v>0.12499999999999997</v>
      </c>
      <c r="AV85" s="38">
        <v>0.3</v>
      </c>
      <c r="AW85" s="38">
        <f t="shared" si="81"/>
        <v>1.2</v>
      </c>
      <c r="AX85" s="38">
        <f t="shared" si="82"/>
        <v>-1.2</v>
      </c>
      <c r="AY85" s="46">
        <f t="shared" si="83"/>
        <v>52</v>
      </c>
      <c r="AZ85" s="68">
        <v>19.190000000000001</v>
      </c>
      <c r="BA85" s="11">
        <v>12.61</v>
      </c>
      <c r="BB85" s="21">
        <f t="shared" si="84"/>
        <v>0.52180808881839824</v>
      </c>
      <c r="BC85" s="38">
        <v>10.8</v>
      </c>
      <c r="BD85" s="38">
        <f t="shared" si="102"/>
        <v>29.990000000000002</v>
      </c>
      <c r="BE85" s="38">
        <f t="shared" si="103"/>
        <v>-29.990000000000002</v>
      </c>
      <c r="BF85" s="46">
        <f t="shared" si="85"/>
        <v>44</v>
      </c>
      <c r="BG85" s="68">
        <v>15.9</v>
      </c>
      <c r="BH85" s="11"/>
      <c r="BI85" s="21" t="str">
        <f t="shared" si="86"/>
        <v/>
      </c>
      <c r="BJ85" s="38">
        <v>7.1</v>
      </c>
      <c r="BK85" s="38">
        <f t="shared" si="68"/>
        <v>23</v>
      </c>
      <c r="BL85" s="38">
        <f t="shared" si="69"/>
        <v>-23</v>
      </c>
      <c r="BM85" s="46">
        <f t="shared" si="87"/>
        <v>10</v>
      </c>
      <c r="BN85" s="68">
        <v>5.67</v>
      </c>
      <c r="BO85" s="11">
        <v>5.58</v>
      </c>
      <c r="BP85" s="21">
        <f t="shared" si="88"/>
        <v>1.6129032258064491E-2</v>
      </c>
      <c r="BQ85" s="8">
        <v>2</v>
      </c>
      <c r="BR85" s="8">
        <f t="shared" si="90"/>
        <v>7.67</v>
      </c>
      <c r="BS85" s="8">
        <f t="shared" si="97"/>
        <v>-7.67</v>
      </c>
      <c r="BT85" s="60">
        <f t="shared" si="89"/>
        <v>38</v>
      </c>
    </row>
    <row r="86" spans="1:72" x14ac:dyDescent="0.3">
      <c r="A86" s="1">
        <v>907697</v>
      </c>
      <c r="B86" s="22" t="s">
        <v>32</v>
      </c>
      <c r="C86" s="26" t="s">
        <v>6</v>
      </c>
      <c r="D86" s="72">
        <f t="shared" si="70"/>
        <v>850</v>
      </c>
      <c r="E86" s="57">
        <f t="shared" si="71"/>
        <v>86</v>
      </c>
      <c r="F86" s="90" t="s">
        <v>256</v>
      </c>
      <c r="G86" s="91" t="s">
        <v>21</v>
      </c>
      <c r="H86" s="91" t="s">
        <v>21</v>
      </c>
      <c r="I86" s="92" t="s">
        <v>21</v>
      </c>
      <c r="J86" s="83">
        <v>20</v>
      </c>
      <c r="K86" s="53">
        <v>8.14</v>
      </c>
      <c r="L86" s="11">
        <v>8.4600000000000009</v>
      </c>
      <c r="M86" s="21">
        <f t="shared" si="96"/>
        <v>-3.7825059101654873E-2</v>
      </c>
      <c r="N86" s="37">
        <f t="shared" si="98"/>
        <v>12.21</v>
      </c>
      <c r="O86" s="38">
        <v>-1.9</v>
      </c>
      <c r="P86" s="38">
        <f t="shared" si="99"/>
        <v>10.31</v>
      </c>
      <c r="Q86" s="57">
        <f t="shared" si="72"/>
        <v>117</v>
      </c>
      <c r="R86" s="53">
        <v>13.16</v>
      </c>
      <c r="S86" s="11">
        <v>14.72</v>
      </c>
      <c r="T86" s="21">
        <f t="shared" si="60"/>
        <v>-0.10597826086956524</v>
      </c>
      <c r="U86" s="38">
        <v>-0.6</v>
      </c>
      <c r="V86" s="38">
        <f t="shared" si="91"/>
        <v>12.56</v>
      </c>
      <c r="W86" s="39">
        <f t="shared" si="73"/>
        <v>74</v>
      </c>
      <c r="X86" s="53">
        <v>166.88</v>
      </c>
      <c r="Y86" s="11">
        <v>176.41</v>
      </c>
      <c r="Z86" s="21">
        <f t="shared" si="74"/>
        <v>-5.4021880845757049E-2</v>
      </c>
      <c r="AA86" s="37">
        <f t="shared" si="92"/>
        <v>278.13333333333333</v>
      </c>
      <c r="AB86" s="59">
        <v>-16</v>
      </c>
      <c r="AC86" s="38">
        <f t="shared" si="93"/>
        <v>262.13333333333333</v>
      </c>
      <c r="AD86" s="39">
        <f t="shared" si="75"/>
        <v>169</v>
      </c>
      <c r="AE86" s="65">
        <v>2.57</v>
      </c>
      <c r="AF86" s="11">
        <v>2.17</v>
      </c>
      <c r="AG86" s="21">
        <f t="shared" si="76"/>
        <v>0.18433179723502299</v>
      </c>
      <c r="AH86" s="38">
        <v>0.8</v>
      </c>
      <c r="AI86" s="38">
        <f t="shared" si="100"/>
        <v>3.37</v>
      </c>
      <c r="AJ86" s="38">
        <f t="shared" si="101"/>
        <v>-3.37</v>
      </c>
      <c r="AK86" s="39">
        <f t="shared" si="77"/>
        <v>130</v>
      </c>
      <c r="AL86" s="65">
        <v>3.72</v>
      </c>
      <c r="AM86" s="11"/>
      <c r="AN86" s="21" t="str">
        <f t="shared" si="78"/>
        <v/>
      </c>
      <c r="AO86" s="38">
        <v>1.1499999999999999</v>
      </c>
      <c r="AP86" s="38">
        <f t="shared" si="94"/>
        <v>4.87</v>
      </c>
      <c r="AQ86" s="38">
        <f t="shared" si="95"/>
        <v>-4.87</v>
      </c>
      <c r="AR86" s="39">
        <f t="shared" si="79"/>
        <v>150</v>
      </c>
      <c r="AS86" s="62">
        <v>1</v>
      </c>
      <c r="AT86" s="11"/>
      <c r="AU86" s="21" t="str">
        <f t="shared" si="80"/>
        <v/>
      </c>
      <c r="AV86" s="38">
        <v>0.3</v>
      </c>
      <c r="AW86" s="38">
        <f t="shared" si="81"/>
        <v>1.3</v>
      </c>
      <c r="AX86" s="38">
        <f t="shared" si="82"/>
        <v>-1.3</v>
      </c>
      <c r="AY86" s="46">
        <f t="shared" si="83"/>
        <v>10</v>
      </c>
      <c r="AZ86" s="68">
        <v>13.82</v>
      </c>
      <c r="BA86" s="11">
        <v>13.82</v>
      </c>
      <c r="BB86" s="21">
        <f t="shared" si="84"/>
        <v>0</v>
      </c>
      <c r="BC86" s="38">
        <v>10.8</v>
      </c>
      <c r="BD86" s="38">
        <f t="shared" si="102"/>
        <v>24.62</v>
      </c>
      <c r="BE86" s="38">
        <f t="shared" si="103"/>
        <v>-24.62</v>
      </c>
      <c r="BF86" s="46">
        <f t="shared" si="85"/>
        <v>105</v>
      </c>
      <c r="BG86" s="68">
        <v>10.039999999999999</v>
      </c>
      <c r="BH86" s="11">
        <v>4.62</v>
      </c>
      <c r="BI86" s="21">
        <f t="shared" si="86"/>
        <v>1.1731601731601728</v>
      </c>
      <c r="BJ86" s="38">
        <v>7.1</v>
      </c>
      <c r="BK86" s="38">
        <f t="shared" si="68"/>
        <v>17.14</v>
      </c>
      <c r="BL86" s="38">
        <f t="shared" si="69"/>
        <v>-17.14</v>
      </c>
      <c r="BM86" s="46">
        <f t="shared" si="87"/>
        <v>50</v>
      </c>
      <c r="BN86" s="68">
        <v>5.52</v>
      </c>
      <c r="BO86" s="11">
        <v>3.54</v>
      </c>
      <c r="BP86" s="21">
        <f t="shared" si="88"/>
        <v>0.55932203389830493</v>
      </c>
      <c r="BQ86" s="8">
        <v>2</v>
      </c>
      <c r="BR86" s="8">
        <f t="shared" si="90"/>
        <v>7.52</v>
      </c>
      <c r="BS86" s="8">
        <f t="shared" si="97"/>
        <v>-7.52</v>
      </c>
      <c r="BT86" s="60">
        <f t="shared" si="89"/>
        <v>45</v>
      </c>
    </row>
    <row r="87" spans="1:72" x14ac:dyDescent="0.3">
      <c r="A87" s="1">
        <v>911610</v>
      </c>
      <c r="B87" s="22" t="s">
        <v>31</v>
      </c>
      <c r="C87" s="26" t="s">
        <v>6</v>
      </c>
      <c r="D87" s="72">
        <f t="shared" si="70"/>
        <v>871</v>
      </c>
      <c r="E87" s="57">
        <f t="shared" si="71"/>
        <v>91</v>
      </c>
      <c r="F87" s="7" t="s">
        <v>254</v>
      </c>
      <c r="G87" s="20">
        <f>-M87-T87-Z87+AG87+AN87+AU87+BB87+BI87+BP87</f>
        <v>1.9791975475284163</v>
      </c>
      <c r="H87" s="20">
        <f>G87/9</f>
        <v>0.21991083861426847</v>
      </c>
      <c r="I87" s="19">
        <v>25</v>
      </c>
      <c r="J87" s="83">
        <v>17</v>
      </c>
      <c r="K87" s="53">
        <v>8.1999999999999993</v>
      </c>
      <c r="L87" s="11">
        <v>8.6999999999999993</v>
      </c>
      <c r="M87" s="21">
        <f t="shared" si="96"/>
        <v>-5.7471264367816098E-2</v>
      </c>
      <c r="N87" s="37">
        <f t="shared" si="98"/>
        <v>12.299999999999999</v>
      </c>
      <c r="O87" s="38">
        <v>-1.9</v>
      </c>
      <c r="P87" s="38">
        <f t="shared" si="99"/>
        <v>10.399999999999999</v>
      </c>
      <c r="Q87" s="57">
        <f t="shared" si="72"/>
        <v>126</v>
      </c>
      <c r="R87" s="53">
        <v>13.11</v>
      </c>
      <c r="S87" s="11">
        <v>16.170000000000002</v>
      </c>
      <c r="T87" s="21">
        <f t="shared" si="60"/>
        <v>-0.18923933209647509</v>
      </c>
      <c r="U87" s="38">
        <v>-0.6</v>
      </c>
      <c r="V87" s="38">
        <f t="shared" si="91"/>
        <v>12.51</v>
      </c>
      <c r="W87" s="39">
        <f t="shared" si="73"/>
        <v>72</v>
      </c>
      <c r="X87" s="53">
        <v>161.49</v>
      </c>
      <c r="Y87" s="11">
        <v>166.27</v>
      </c>
      <c r="Z87" s="21">
        <f t="shared" si="74"/>
        <v>-2.874842124255729E-2</v>
      </c>
      <c r="AA87" s="37">
        <f t="shared" si="92"/>
        <v>269.15000000000003</v>
      </c>
      <c r="AB87" s="59">
        <v>-16</v>
      </c>
      <c r="AC87" s="38">
        <f t="shared" si="93"/>
        <v>253.15000000000003</v>
      </c>
      <c r="AD87" s="39">
        <f t="shared" si="75"/>
        <v>139</v>
      </c>
      <c r="AE87" s="65">
        <v>2.63</v>
      </c>
      <c r="AF87" s="11">
        <v>2.29</v>
      </c>
      <c r="AG87" s="21">
        <f t="shared" si="76"/>
        <v>0.14847161572052395</v>
      </c>
      <c r="AH87" s="38">
        <v>0.8</v>
      </c>
      <c r="AI87" s="38">
        <f t="shared" si="100"/>
        <v>3.4299999999999997</v>
      </c>
      <c r="AJ87" s="38">
        <f t="shared" si="101"/>
        <v>-3.4299999999999997</v>
      </c>
      <c r="AK87" s="39">
        <f t="shared" si="77"/>
        <v>111</v>
      </c>
      <c r="AL87" s="65">
        <v>3.84</v>
      </c>
      <c r="AM87" s="11">
        <v>2.85</v>
      </c>
      <c r="AN87" s="21">
        <f t="shared" si="78"/>
        <v>0.34736842105263149</v>
      </c>
      <c r="AO87" s="38">
        <v>1.1499999999999999</v>
      </c>
      <c r="AP87" s="38">
        <f t="shared" si="94"/>
        <v>4.99</v>
      </c>
      <c r="AQ87" s="38">
        <f t="shared" si="95"/>
        <v>-4.99</v>
      </c>
      <c r="AR87" s="39">
        <f t="shared" si="79"/>
        <v>126</v>
      </c>
      <c r="AS87" s="62">
        <v>0.85</v>
      </c>
      <c r="AT87" s="11">
        <v>0.8</v>
      </c>
      <c r="AU87" s="21">
        <f t="shared" si="80"/>
        <v>6.2499999999999917E-2</v>
      </c>
      <c r="AV87" s="38">
        <v>0.3</v>
      </c>
      <c r="AW87" s="38">
        <f t="shared" si="81"/>
        <v>1.1499999999999999</v>
      </c>
      <c r="AX87" s="38">
        <f t="shared" si="82"/>
        <v>-1.1499999999999999</v>
      </c>
      <c r="AY87" s="46">
        <f t="shared" si="83"/>
        <v>85</v>
      </c>
      <c r="AZ87" s="68">
        <v>17.3</v>
      </c>
      <c r="BA87" s="11">
        <v>12.95</v>
      </c>
      <c r="BB87" s="21">
        <f t="shared" si="84"/>
        <v>0.33590733590733601</v>
      </c>
      <c r="BC87" s="38">
        <v>10.8</v>
      </c>
      <c r="BD87" s="38">
        <f t="shared" si="102"/>
        <v>28.1</v>
      </c>
      <c r="BE87" s="38">
        <f t="shared" si="103"/>
        <v>-28.1</v>
      </c>
      <c r="BF87" s="46">
        <f t="shared" si="85"/>
        <v>55</v>
      </c>
      <c r="BG87" s="68">
        <v>9.3000000000000007</v>
      </c>
      <c r="BH87" s="11">
        <v>6.17</v>
      </c>
      <c r="BI87" s="21">
        <f t="shared" si="86"/>
        <v>0.50729335494327399</v>
      </c>
      <c r="BJ87" s="38">
        <v>7.1</v>
      </c>
      <c r="BK87" s="38">
        <f t="shared" si="68"/>
        <v>16.399999999999999</v>
      </c>
      <c r="BL87" s="38">
        <f t="shared" si="69"/>
        <v>-16.399999999999999</v>
      </c>
      <c r="BM87" s="46">
        <f t="shared" si="87"/>
        <v>71</v>
      </c>
      <c r="BN87" s="68">
        <v>4.74</v>
      </c>
      <c r="BO87" s="11">
        <v>3.64</v>
      </c>
      <c r="BP87" s="21">
        <f t="shared" si="88"/>
        <v>0.30219780219780223</v>
      </c>
      <c r="BQ87" s="8">
        <v>2</v>
      </c>
      <c r="BR87" s="8">
        <f t="shared" si="90"/>
        <v>6.74</v>
      </c>
      <c r="BS87" s="8">
        <f t="shared" si="97"/>
        <v>-6.74</v>
      </c>
      <c r="BT87" s="60">
        <f t="shared" si="89"/>
        <v>86</v>
      </c>
    </row>
    <row r="88" spans="1:72" x14ac:dyDescent="0.3">
      <c r="A88" s="1">
        <v>909316</v>
      </c>
      <c r="B88" s="22" t="s">
        <v>33</v>
      </c>
      <c r="C88" s="26" t="s">
        <v>6</v>
      </c>
      <c r="D88" s="72">
        <f t="shared" si="70"/>
        <v>878</v>
      </c>
      <c r="E88" s="57">
        <f t="shared" si="71"/>
        <v>92</v>
      </c>
      <c r="F88" s="90" t="s">
        <v>256</v>
      </c>
      <c r="G88" s="91" t="s">
        <v>21</v>
      </c>
      <c r="H88" s="91" t="s">
        <v>21</v>
      </c>
      <c r="I88" s="92" t="s">
        <v>21</v>
      </c>
      <c r="J88" s="83">
        <v>24</v>
      </c>
      <c r="K88" s="53">
        <v>8.0299999999999994</v>
      </c>
      <c r="L88" s="11">
        <v>9</v>
      </c>
      <c r="M88" s="21">
        <f t="shared" si="96"/>
        <v>-0.10777777777777785</v>
      </c>
      <c r="N88" s="37">
        <f t="shared" si="98"/>
        <v>12.044999999999998</v>
      </c>
      <c r="O88" s="38">
        <v>-1.9</v>
      </c>
      <c r="P88" s="38">
        <f t="shared" si="99"/>
        <v>10.144999999999998</v>
      </c>
      <c r="Q88" s="57">
        <f t="shared" si="72"/>
        <v>98</v>
      </c>
      <c r="R88" s="53">
        <v>13.82</v>
      </c>
      <c r="S88" s="11">
        <v>16.91</v>
      </c>
      <c r="T88" s="21">
        <f t="shared" si="60"/>
        <v>-0.18273211117681845</v>
      </c>
      <c r="U88" s="38">
        <v>-0.6</v>
      </c>
      <c r="V88" s="38">
        <f t="shared" si="91"/>
        <v>13.22</v>
      </c>
      <c r="W88" s="39">
        <f t="shared" si="73"/>
        <v>118</v>
      </c>
      <c r="X88" s="53">
        <v>152.38999999999999</v>
      </c>
      <c r="Y88" s="11">
        <v>174.61</v>
      </c>
      <c r="Z88" s="21">
        <f t="shared" si="74"/>
        <v>-0.12725502548536755</v>
      </c>
      <c r="AA88" s="37">
        <f t="shared" si="92"/>
        <v>253.98333333333329</v>
      </c>
      <c r="AB88" s="59">
        <v>-16</v>
      </c>
      <c r="AC88" s="38">
        <f t="shared" si="93"/>
        <v>237.98333333333329</v>
      </c>
      <c r="AD88" s="39">
        <f t="shared" si="75"/>
        <v>91</v>
      </c>
      <c r="AE88" s="65">
        <v>2.59</v>
      </c>
      <c r="AF88" s="11">
        <v>1.94</v>
      </c>
      <c r="AG88" s="21">
        <f t="shared" si="76"/>
        <v>0.33505154639175255</v>
      </c>
      <c r="AH88" s="38">
        <v>0.8</v>
      </c>
      <c r="AI88" s="38">
        <f t="shared" si="100"/>
        <v>3.3899999999999997</v>
      </c>
      <c r="AJ88" s="38">
        <f t="shared" si="101"/>
        <v>-3.3899999999999997</v>
      </c>
      <c r="AK88" s="39">
        <f t="shared" si="77"/>
        <v>124</v>
      </c>
      <c r="AL88" s="65">
        <v>3.79</v>
      </c>
      <c r="AM88" s="11">
        <v>3.27</v>
      </c>
      <c r="AN88" s="21">
        <f t="shared" si="78"/>
        <v>0.15902140672782875</v>
      </c>
      <c r="AO88" s="38">
        <v>1.1499999999999999</v>
      </c>
      <c r="AP88" s="38">
        <f t="shared" si="94"/>
        <v>4.9399999999999995</v>
      </c>
      <c r="AQ88" s="38">
        <f t="shared" si="95"/>
        <v>-4.9399999999999995</v>
      </c>
      <c r="AR88" s="39">
        <f t="shared" si="79"/>
        <v>139</v>
      </c>
      <c r="AS88" s="62">
        <v>0.85</v>
      </c>
      <c r="AT88" s="11">
        <v>0.85</v>
      </c>
      <c r="AU88" s="21">
        <f t="shared" si="80"/>
        <v>0</v>
      </c>
      <c r="AV88" s="38">
        <v>0.3</v>
      </c>
      <c r="AW88" s="38">
        <f t="shared" si="81"/>
        <v>1.1499999999999999</v>
      </c>
      <c r="AX88" s="38">
        <f t="shared" si="82"/>
        <v>-1.1499999999999999</v>
      </c>
      <c r="AY88" s="46">
        <f t="shared" si="83"/>
        <v>85</v>
      </c>
      <c r="AZ88" s="68">
        <v>15.67</v>
      </c>
      <c r="BA88" s="11">
        <v>8.56</v>
      </c>
      <c r="BB88" s="21">
        <f t="shared" si="84"/>
        <v>0.83060747663551393</v>
      </c>
      <c r="BC88" s="38">
        <v>10.8</v>
      </c>
      <c r="BD88" s="38">
        <f t="shared" si="102"/>
        <v>26.47</v>
      </c>
      <c r="BE88" s="38">
        <f t="shared" si="103"/>
        <v>-26.47</v>
      </c>
      <c r="BF88" s="46">
        <f t="shared" si="85"/>
        <v>78</v>
      </c>
      <c r="BG88" s="68">
        <v>8.83</v>
      </c>
      <c r="BH88" s="11"/>
      <c r="BI88" s="21" t="str">
        <f t="shared" si="86"/>
        <v/>
      </c>
      <c r="BJ88" s="38">
        <v>7.1</v>
      </c>
      <c r="BK88" s="38">
        <f t="shared" si="68"/>
        <v>15.93</v>
      </c>
      <c r="BL88" s="38">
        <f t="shared" si="69"/>
        <v>-15.93</v>
      </c>
      <c r="BM88" s="46">
        <f t="shared" si="87"/>
        <v>82</v>
      </c>
      <c r="BN88" s="68">
        <v>5.16</v>
      </c>
      <c r="BO88" s="11">
        <v>4.0999999999999996</v>
      </c>
      <c r="BP88" s="21">
        <f t="shared" si="88"/>
        <v>0.25853658536585378</v>
      </c>
      <c r="BQ88" s="8">
        <v>2</v>
      </c>
      <c r="BR88" s="8">
        <f t="shared" si="90"/>
        <v>7.16</v>
      </c>
      <c r="BS88" s="8">
        <f t="shared" si="97"/>
        <v>-7.16</v>
      </c>
      <c r="BT88" s="60">
        <f t="shared" si="89"/>
        <v>63</v>
      </c>
    </row>
    <row r="89" spans="1:72" x14ac:dyDescent="0.3">
      <c r="A89" s="1">
        <v>907602</v>
      </c>
      <c r="B89" s="22" t="s">
        <v>36</v>
      </c>
      <c r="C89" s="26" t="s">
        <v>6</v>
      </c>
      <c r="D89" s="72">
        <f t="shared" si="70"/>
        <v>1042</v>
      </c>
      <c r="E89" s="57">
        <f t="shared" si="71"/>
        <v>117</v>
      </c>
      <c r="F89" s="90" t="s">
        <v>256</v>
      </c>
      <c r="G89" s="91" t="s">
        <v>21</v>
      </c>
      <c r="H89" s="91" t="s">
        <v>21</v>
      </c>
      <c r="I89" s="92" t="s">
        <v>21</v>
      </c>
      <c r="J89" s="83">
        <v>21</v>
      </c>
      <c r="K89" s="53">
        <v>7.94</v>
      </c>
      <c r="L89" s="11">
        <v>8.74</v>
      </c>
      <c r="M89" s="21">
        <f t="shared" si="96"/>
        <v>-9.1533180778032019E-2</v>
      </c>
      <c r="N89" s="37">
        <f t="shared" si="98"/>
        <v>11.91</v>
      </c>
      <c r="O89" s="38">
        <v>-1.9</v>
      </c>
      <c r="P89" s="38">
        <f t="shared" si="99"/>
        <v>10.01</v>
      </c>
      <c r="Q89" s="57">
        <f t="shared" si="72"/>
        <v>81</v>
      </c>
      <c r="R89" s="53">
        <v>13</v>
      </c>
      <c r="S89" s="11">
        <v>16.440000000000001</v>
      </c>
      <c r="T89" s="21">
        <f t="shared" si="60"/>
        <v>-0.20924574209245747</v>
      </c>
      <c r="U89" s="38">
        <v>-0.6</v>
      </c>
      <c r="V89" s="38">
        <f t="shared" si="91"/>
        <v>12.4</v>
      </c>
      <c r="W89" s="39">
        <f t="shared" si="73"/>
        <v>65</v>
      </c>
      <c r="X89" s="53">
        <v>151.44</v>
      </c>
      <c r="Y89" s="11">
        <v>177.87</v>
      </c>
      <c r="Z89" s="21">
        <f t="shared" si="74"/>
        <v>-0.1485916680721876</v>
      </c>
      <c r="AA89" s="37">
        <f t="shared" si="92"/>
        <v>252.39999999999998</v>
      </c>
      <c r="AB89" s="59">
        <v>-16</v>
      </c>
      <c r="AC89" s="38">
        <f t="shared" si="93"/>
        <v>236.39999999999998</v>
      </c>
      <c r="AD89" s="39">
        <f t="shared" si="75"/>
        <v>84</v>
      </c>
      <c r="AE89" s="65">
        <v>2.67</v>
      </c>
      <c r="AF89" s="11">
        <v>2.11</v>
      </c>
      <c r="AG89" s="21">
        <f t="shared" si="76"/>
        <v>0.26540284360189575</v>
      </c>
      <c r="AH89" s="38">
        <v>0.8</v>
      </c>
      <c r="AI89" s="38">
        <f t="shared" si="100"/>
        <v>3.4699999999999998</v>
      </c>
      <c r="AJ89" s="38">
        <f t="shared" si="101"/>
        <v>-3.4699999999999998</v>
      </c>
      <c r="AK89" s="39">
        <f t="shared" si="77"/>
        <v>100</v>
      </c>
      <c r="AL89" s="65">
        <v>3.7</v>
      </c>
      <c r="AM89" s="11"/>
      <c r="AN89" s="21" t="str">
        <f t="shared" si="78"/>
        <v/>
      </c>
      <c r="AO89" s="38">
        <v>1.1499999999999999</v>
      </c>
      <c r="AP89" s="38">
        <f t="shared" si="94"/>
        <v>4.8499999999999996</v>
      </c>
      <c r="AQ89" s="38">
        <f t="shared" si="95"/>
        <v>-4.8499999999999996</v>
      </c>
      <c r="AR89" s="39">
        <f t="shared" si="79"/>
        <v>153</v>
      </c>
      <c r="AS89" s="62">
        <v>0.75</v>
      </c>
      <c r="AT89" s="11">
        <v>0.75</v>
      </c>
      <c r="AU89" s="21">
        <f t="shared" si="80"/>
        <v>0</v>
      </c>
      <c r="AV89" s="38">
        <v>0.3</v>
      </c>
      <c r="AW89" s="38">
        <f t="shared" si="81"/>
        <v>1.05</v>
      </c>
      <c r="AX89" s="38">
        <f t="shared" si="82"/>
        <v>-1.05</v>
      </c>
      <c r="AY89" s="46">
        <f t="shared" si="83"/>
        <v>147</v>
      </c>
      <c r="AZ89" s="68">
        <v>13.24</v>
      </c>
      <c r="BA89" s="11">
        <v>7.48</v>
      </c>
      <c r="BB89" s="21">
        <f t="shared" si="84"/>
        <v>0.77005347593582885</v>
      </c>
      <c r="BC89" s="38">
        <v>10.8</v>
      </c>
      <c r="BD89" s="38">
        <f t="shared" si="102"/>
        <v>24.04</v>
      </c>
      <c r="BE89" s="38">
        <f t="shared" si="103"/>
        <v>-24.04</v>
      </c>
      <c r="BF89" s="46">
        <f t="shared" si="85"/>
        <v>115</v>
      </c>
      <c r="BG89" s="68">
        <v>6.49</v>
      </c>
      <c r="BH89" s="11"/>
      <c r="BI89" s="21" t="str">
        <f t="shared" si="86"/>
        <v/>
      </c>
      <c r="BJ89" s="38">
        <v>7.1</v>
      </c>
      <c r="BK89" s="38">
        <f t="shared" si="68"/>
        <v>13.59</v>
      </c>
      <c r="BL89" s="38">
        <f t="shared" si="69"/>
        <v>-13.59</v>
      </c>
      <c r="BM89" s="46">
        <f t="shared" si="87"/>
        <v>160</v>
      </c>
      <c r="BN89" s="68">
        <v>4.17</v>
      </c>
      <c r="BO89" s="11"/>
      <c r="BP89" s="21" t="str">
        <f t="shared" si="88"/>
        <v/>
      </c>
      <c r="BQ89" s="8">
        <v>2</v>
      </c>
      <c r="BR89" s="8">
        <f t="shared" si="90"/>
        <v>6.17</v>
      </c>
      <c r="BS89" s="8">
        <f t="shared" si="97"/>
        <v>-6.17</v>
      </c>
      <c r="BT89" s="60">
        <f t="shared" si="89"/>
        <v>137</v>
      </c>
    </row>
    <row r="90" spans="1:72" x14ac:dyDescent="0.3">
      <c r="A90" s="1">
        <v>931998</v>
      </c>
      <c r="B90" s="22" t="s">
        <v>153</v>
      </c>
      <c r="C90" s="26" t="s">
        <v>6</v>
      </c>
      <c r="D90" s="72">
        <f t="shared" si="70"/>
        <v>1083</v>
      </c>
      <c r="E90" s="57">
        <f t="shared" si="71"/>
        <v>124</v>
      </c>
      <c r="F90" s="90" t="s">
        <v>256</v>
      </c>
      <c r="G90" s="91" t="s">
        <v>21</v>
      </c>
      <c r="H90" s="91" t="s">
        <v>21</v>
      </c>
      <c r="I90" s="92" t="s">
        <v>21</v>
      </c>
      <c r="J90" s="83">
        <v>29</v>
      </c>
      <c r="K90" s="53">
        <v>8.1</v>
      </c>
      <c r="L90" s="11"/>
      <c r="M90" s="21" t="str">
        <f t="shared" si="96"/>
        <v/>
      </c>
      <c r="N90" s="37">
        <f t="shared" si="98"/>
        <v>12.149999999999999</v>
      </c>
      <c r="O90" s="38">
        <v>-1.9</v>
      </c>
      <c r="P90" s="38">
        <f t="shared" si="99"/>
        <v>10.249999999999998</v>
      </c>
      <c r="Q90" s="57">
        <f t="shared" si="72"/>
        <v>110</v>
      </c>
      <c r="R90" s="53">
        <v>13.23</v>
      </c>
      <c r="S90" s="11"/>
      <c r="T90" s="21" t="str">
        <f t="shared" si="60"/>
        <v/>
      </c>
      <c r="U90" s="38">
        <v>-0.6</v>
      </c>
      <c r="V90" s="38">
        <f t="shared" si="91"/>
        <v>12.63</v>
      </c>
      <c r="W90" s="39">
        <f t="shared" si="73"/>
        <v>81</v>
      </c>
      <c r="X90" s="53">
        <v>162.34</v>
      </c>
      <c r="Y90" s="11"/>
      <c r="Z90" s="21" t="str">
        <f t="shared" si="74"/>
        <v/>
      </c>
      <c r="AA90" s="37">
        <f t="shared" si="92"/>
        <v>270.56666666666666</v>
      </c>
      <c r="AB90" s="59">
        <v>-16</v>
      </c>
      <c r="AC90" s="38">
        <f t="shared" si="93"/>
        <v>254.56666666666666</v>
      </c>
      <c r="AD90" s="39">
        <f t="shared" si="75"/>
        <v>146</v>
      </c>
      <c r="AE90" s="65">
        <v>2.66</v>
      </c>
      <c r="AF90" s="11"/>
      <c r="AG90" s="21" t="str">
        <f t="shared" si="76"/>
        <v/>
      </c>
      <c r="AH90" s="38">
        <v>0.8</v>
      </c>
      <c r="AI90" s="38">
        <f t="shared" si="100"/>
        <v>3.46</v>
      </c>
      <c r="AJ90" s="38">
        <f t="shared" si="101"/>
        <v>-3.46</v>
      </c>
      <c r="AK90" s="39">
        <f t="shared" si="77"/>
        <v>102</v>
      </c>
      <c r="AL90" s="65">
        <v>4.08</v>
      </c>
      <c r="AM90" s="11"/>
      <c r="AN90" s="21" t="str">
        <f t="shared" si="78"/>
        <v/>
      </c>
      <c r="AO90" s="38">
        <v>1.1499999999999999</v>
      </c>
      <c r="AP90" s="38">
        <f t="shared" si="94"/>
        <v>5.23</v>
      </c>
      <c r="AQ90" s="38">
        <f t="shared" si="95"/>
        <v>-5.23</v>
      </c>
      <c r="AR90" s="39">
        <f t="shared" si="79"/>
        <v>91</v>
      </c>
      <c r="AS90" s="62">
        <v>0.8</v>
      </c>
      <c r="AT90" s="11"/>
      <c r="AU90" s="21" t="str">
        <f t="shared" si="80"/>
        <v/>
      </c>
      <c r="AV90" s="38">
        <v>0.3</v>
      </c>
      <c r="AW90" s="38">
        <f t="shared" si="81"/>
        <v>1.1000000000000001</v>
      </c>
      <c r="AX90" s="38">
        <f t="shared" si="82"/>
        <v>-1.1000000000000001</v>
      </c>
      <c r="AY90" s="46">
        <f t="shared" si="83"/>
        <v>107</v>
      </c>
      <c r="AZ90" s="68">
        <v>11.22</v>
      </c>
      <c r="BA90" s="11"/>
      <c r="BB90" s="21" t="str">
        <f t="shared" si="84"/>
        <v/>
      </c>
      <c r="BC90" s="38">
        <v>10.8</v>
      </c>
      <c r="BD90" s="38">
        <f t="shared" si="102"/>
        <v>22.020000000000003</v>
      </c>
      <c r="BE90" s="38">
        <f t="shared" si="103"/>
        <v>-22.020000000000003</v>
      </c>
      <c r="BF90" s="46">
        <f t="shared" si="85"/>
        <v>149</v>
      </c>
      <c r="BG90" s="68">
        <v>7.25</v>
      </c>
      <c r="BH90" s="11"/>
      <c r="BI90" s="21" t="str">
        <f t="shared" si="86"/>
        <v/>
      </c>
      <c r="BJ90" s="38">
        <v>7.1</v>
      </c>
      <c r="BK90" s="38">
        <f t="shared" si="68"/>
        <v>14.35</v>
      </c>
      <c r="BL90" s="38">
        <f t="shared" si="69"/>
        <v>-14.35</v>
      </c>
      <c r="BM90" s="46">
        <f t="shared" si="87"/>
        <v>140</v>
      </c>
      <c r="BN90" s="68">
        <v>3.83</v>
      </c>
      <c r="BO90" s="11"/>
      <c r="BP90" s="21" t="str">
        <f t="shared" si="88"/>
        <v/>
      </c>
      <c r="BQ90" s="8">
        <v>2</v>
      </c>
      <c r="BR90" s="8">
        <f t="shared" si="90"/>
        <v>5.83</v>
      </c>
      <c r="BS90" s="8">
        <f t="shared" si="97"/>
        <v>-5.83</v>
      </c>
      <c r="BT90" s="60">
        <f t="shared" si="89"/>
        <v>157</v>
      </c>
    </row>
    <row r="91" spans="1:72" x14ac:dyDescent="0.3">
      <c r="A91" s="1">
        <v>932933</v>
      </c>
      <c r="B91" s="22" t="s">
        <v>155</v>
      </c>
      <c r="C91" s="26" t="s">
        <v>6</v>
      </c>
      <c r="D91" s="72">
        <f t="shared" si="70"/>
        <v>1093</v>
      </c>
      <c r="E91" s="57">
        <f t="shared" si="71"/>
        <v>126</v>
      </c>
      <c r="F91" s="90" t="s">
        <v>256</v>
      </c>
      <c r="G91" s="91" t="s">
        <v>21</v>
      </c>
      <c r="H91" s="91" t="s">
        <v>21</v>
      </c>
      <c r="I91" s="92" t="s">
        <v>21</v>
      </c>
      <c r="J91" s="83">
        <v>28</v>
      </c>
      <c r="K91" s="53">
        <v>8.17</v>
      </c>
      <c r="L91" s="11"/>
      <c r="M91" s="21" t="str">
        <f t="shared" si="96"/>
        <v/>
      </c>
      <c r="N91" s="37">
        <f t="shared" si="98"/>
        <v>12.254999999999999</v>
      </c>
      <c r="O91" s="38">
        <v>-1.9</v>
      </c>
      <c r="P91" s="38">
        <f t="shared" si="99"/>
        <v>10.354999999999999</v>
      </c>
      <c r="Q91" s="57">
        <f t="shared" si="72"/>
        <v>122</v>
      </c>
      <c r="R91" s="53">
        <v>14.08</v>
      </c>
      <c r="S91" s="11"/>
      <c r="T91" s="21" t="str">
        <f t="shared" si="60"/>
        <v/>
      </c>
      <c r="U91" s="38">
        <v>-0.6</v>
      </c>
      <c r="V91" s="38">
        <f t="shared" si="91"/>
        <v>13.48</v>
      </c>
      <c r="W91" s="39">
        <f t="shared" si="73"/>
        <v>129</v>
      </c>
      <c r="X91" s="53">
        <v>158.07</v>
      </c>
      <c r="Y91" s="11"/>
      <c r="Z91" s="21" t="str">
        <f t="shared" si="74"/>
        <v/>
      </c>
      <c r="AA91" s="37">
        <f t="shared" si="92"/>
        <v>263.45</v>
      </c>
      <c r="AB91" s="59">
        <v>-16</v>
      </c>
      <c r="AC91" s="38">
        <f t="shared" si="93"/>
        <v>247.45</v>
      </c>
      <c r="AD91" s="39">
        <f t="shared" si="75"/>
        <v>124</v>
      </c>
      <c r="AE91" s="65">
        <v>2.64</v>
      </c>
      <c r="AF91" s="11"/>
      <c r="AG91" s="21" t="str">
        <f t="shared" si="76"/>
        <v/>
      </c>
      <c r="AH91" s="38">
        <v>0.8</v>
      </c>
      <c r="AI91" s="38">
        <f t="shared" si="100"/>
        <v>3.4400000000000004</v>
      </c>
      <c r="AJ91" s="38">
        <f t="shared" si="101"/>
        <v>-3.4400000000000004</v>
      </c>
      <c r="AK91" s="39">
        <f t="shared" si="77"/>
        <v>107</v>
      </c>
      <c r="AL91" s="65">
        <v>3.79</v>
      </c>
      <c r="AM91" s="11"/>
      <c r="AN91" s="21" t="str">
        <f t="shared" si="78"/>
        <v/>
      </c>
      <c r="AO91" s="38">
        <v>1.1499999999999999</v>
      </c>
      <c r="AP91" s="38">
        <f t="shared" si="94"/>
        <v>4.9399999999999995</v>
      </c>
      <c r="AQ91" s="38">
        <f t="shared" si="95"/>
        <v>-4.9399999999999995</v>
      </c>
      <c r="AR91" s="39">
        <f t="shared" si="79"/>
        <v>139</v>
      </c>
      <c r="AS91" s="62">
        <v>0.8</v>
      </c>
      <c r="AT91" s="11"/>
      <c r="AU91" s="21" t="str">
        <f t="shared" si="80"/>
        <v/>
      </c>
      <c r="AV91" s="38">
        <v>0.3</v>
      </c>
      <c r="AW91" s="38">
        <f t="shared" si="81"/>
        <v>1.1000000000000001</v>
      </c>
      <c r="AX91" s="38">
        <f t="shared" si="82"/>
        <v>-1.1000000000000001</v>
      </c>
      <c r="AY91" s="46">
        <f t="shared" si="83"/>
        <v>107</v>
      </c>
      <c r="AZ91" s="68">
        <v>12.13</v>
      </c>
      <c r="BA91" s="11"/>
      <c r="BB91" s="21" t="str">
        <f t="shared" si="84"/>
        <v/>
      </c>
      <c r="BC91" s="38">
        <v>10.8</v>
      </c>
      <c r="BD91" s="38">
        <f t="shared" si="102"/>
        <v>22.93</v>
      </c>
      <c r="BE91" s="38">
        <f t="shared" si="103"/>
        <v>-22.93</v>
      </c>
      <c r="BF91" s="46">
        <f t="shared" si="85"/>
        <v>140</v>
      </c>
      <c r="BG91" s="68">
        <v>8.81</v>
      </c>
      <c r="BH91" s="11"/>
      <c r="BI91" s="21" t="str">
        <f t="shared" si="86"/>
        <v/>
      </c>
      <c r="BJ91" s="38">
        <v>7.1</v>
      </c>
      <c r="BK91" s="38">
        <f t="shared" ref="BK91:BK122" si="104">IF(BG91&gt;0,BG91+BJ91,BH91+BJ91)</f>
        <v>15.91</v>
      </c>
      <c r="BL91" s="38">
        <f t="shared" ref="BL91:BL122" si="105">-BK91</f>
        <v>-15.91</v>
      </c>
      <c r="BM91" s="46">
        <f t="shared" si="87"/>
        <v>86</v>
      </c>
      <c r="BN91" s="68">
        <v>4.1399999999999997</v>
      </c>
      <c r="BO91" s="11"/>
      <c r="BP91" s="21" t="str">
        <f t="shared" si="88"/>
        <v/>
      </c>
      <c r="BQ91" s="8">
        <v>2</v>
      </c>
      <c r="BR91" s="8">
        <f t="shared" si="90"/>
        <v>6.14</v>
      </c>
      <c r="BS91" s="8">
        <f t="shared" si="97"/>
        <v>-6.14</v>
      </c>
      <c r="BT91" s="60">
        <f t="shared" si="89"/>
        <v>139</v>
      </c>
    </row>
    <row r="92" spans="1:72" x14ac:dyDescent="0.3">
      <c r="A92" s="1">
        <v>932935</v>
      </c>
      <c r="B92" s="22" t="s">
        <v>149</v>
      </c>
      <c r="C92" s="26" t="s">
        <v>6</v>
      </c>
      <c r="D92" s="72">
        <f t="shared" si="70"/>
        <v>1175</v>
      </c>
      <c r="E92" s="57">
        <f t="shared" si="71"/>
        <v>144</v>
      </c>
      <c r="F92" s="90" t="s">
        <v>256</v>
      </c>
      <c r="G92" s="91" t="s">
        <v>21</v>
      </c>
      <c r="H92" s="91" t="s">
        <v>21</v>
      </c>
      <c r="I92" s="92" t="s">
        <v>21</v>
      </c>
      <c r="J92" s="83">
        <v>27</v>
      </c>
      <c r="K92" s="53">
        <v>8.2899999999999991</v>
      </c>
      <c r="L92" s="11"/>
      <c r="M92" s="21" t="str">
        <f t="shared" si="96"/>
        <v/>
      </c>
      <c r="N92" s="37">
        <f t="shared" si="98"/>
        <v>12.434999999999999</v>
      </c>
      <c r="O92" s="38">
        <v>-1.9</v>
      </c>
      <c r="P92" s="38">
        <f t="shared" si="99"/>
        <v>10.534999999999998</v>
      </c>
      <c r="Q92" s="57">
        <f t="shared" si="72"/>
        <v>142</v>
      </c>
      <c r="R92" s="53">
        <v>14.26</v>
      </c>
      <c r="S92" s="11"/>
      <c r="T92" s="21" t="str">
        <f t="shared" si="60"/>
        <v/>
      </c>
      <c r="U92" s="38">
        <v>-0.6</v>
      </c>
      <c r="V92" s="38">
        <f t="shared" si="91"/>
        <v>13.66</v>
      </c>
      <c r="W92" s="39">
        <f t="shared" si="73"/>
        <v>141</v>
      </c>
      <c r="X92" s="53">
        <v>164.28</v>
      </c>
      <c r="Y92" s="11"/>
      <c r="Z92" s="21" t="str">
        <f t="shared" si="74"/>
        <v/>
      </c>
      <c r="AA92" s="37">
        <f t="shared" si="92"/>
        <v>273.8</v>
      </c>
      <c r="AB92" s="59">
        <v>-16</v>
      </c>
      <c r="AC92" s="38">
        <f t="shared" si="93"/>
        <v>257.8</v>
      </c>
      <c r="AD92" s="39">
        <f t="shared" si="75"/>
        <v>158</v>
      </c>
      <c r="AE92" s="65">
        <v>2.63</v>
      </c>
      <c r="AF92" s="11"/>
      <c r="AG92" s="21" t="str">
        <f t="shared" si="76"/>
        <v/>
      </c>
      <c r="AH92" s="38">
        <v>0.8</v>
      </c>
      <c r="AI92" s="38">
        <f t="shared" si="100"/>
        <v>3.4299999999999997</v>
      </c>
      <c r="AJ92" s="38">
        <f t="shared" si="101"/>
        <v>-3.4299999999999997</v>
      </c>
      <c r="AK92" s="39">
        <f t="shared" si="77"/>
        <v>111</v>
      </c>
      <c r="AL92" s="65">
        <v>3.79</v>
      </c>
      <c r="AM92" s="11"/>
      <c r="AN92" s="21" t="str">
        <f t="shared" si="78"/>
        <v/>
      </c>
      <c r="AO92" s="38">
        <v>1.1499999999999999</v>
      </c>
      <c r="AP92" s="38">
        <f t="shared" si="94"/>
        <v>4.9399999999999995</v>
      </c>
      <c r="AQ92" s="38">
        <f t="shared" si="95"/>
        <v>-4.9399999999999995</v>
      </c>
      <c r="AR92" s="39">
        <f t="shared" si="79"/>
        <v>139</v>
      </c>
      <c r="AS92" s="62">
        <v>0.8</v>
      </c>
      <c r="AT92" s="11"/>
      <c r="AU92" s="21" t="str">
        <f t="shared" si="80"/>
        <v/>
      </c>
      <c r="AV92" s="38">
        <v>0.3</v>
      </c>
      <c r="AW92" s="38">
        <f t="shared" si="81"/>
        <v>1.1000000000000001</v>
      </c>
      <c r="AX92" s="38">
        <f t="shared" si="82"/>
        <v>-1.1000000000000001</v>
      </c>
      <c r="AY92" s="46">
        <f t="shared" si="83"/>
        <v>107</v>
      </c>
      <c r="AZ92" s="68">
        <v>8.92</v>
      </c>
      <c r="BA92" s="11"/>
      <c r="BB92" s="21" t="str">
        <f t="shared" si="84"/>
        <v/>
      </c>
      <c r="BC92" s="38">
        <v>10.8</v>
      </c>
      <c r="BD92" s="38">
        <f t="shared" si="102"/>
        <v>19.72</v>
      </c>
      <c r="BE92" s="38">
        <f t="shared" si="103"/>
        <v>-19.72</v>
      </c>
      <c r="BF92" s="46">
        <f t="shared" si="85"/>
        <v>179</v>
      </c>
      <c r="BG92" s="68">
        <v>7.27</v>
      </c>
      <c r="BH92" s="11"/>
      <c r="BI92" s="21" t="str">
        <f t="shared" si="86"/>
        <v/>
      </c>
      <c r="BJ92" s="38">
        <v>7.1</v>
      </c>
      <c r="BK92" s="38">
        <f t="shared" si="104"/>
        <v>14.37</v>
      </c>
      <c r="BL92" s="38">
        <f t="shared" si="105"/>
        <v>-14.37</v>
      </c>
      <c r="BM92" s="46">
        <f t="shared" si="87"/>
        <v>139</v>
      </c>
      <c r="BN92" s="68">
        <v>5.26</v>
      </c>
      <c r="BO92" s="11"/>
      <c r="BP92" s="21" t="str">
        <f t="shared" si="88"/>
        <v/>
      </c>
      <c r="BQ92" s="8">
        <v>2</v>
      </c>
      <c r="BR92" s="8">
        <f t="shared" si="90"/>
        <v>7.26</v>
      </c>
      <c r="BS92" s="8">
        <f t="shared" si="97"/>
        <v>-7.26</v>
      </c>
      <c r="BT92" s="60">
        <f t="shared" si="89"/>
        <v>59</v>
      </c>
    </row>
    <row r="93" spans="1:72" x14ac:dyDescent="0.3">
      <c r="A93" s="1">
        <v>907701</v>
      </c>
      <c r="B93" s="22" t="s">
        <v>35</v>
      </c>
      <c r="C93" s="26" t="s">
        <v>6</v>
      </c>
      <c r="D93" s="72">
        <f t="shared" si="70"/>
        <v>1209</v>
      </c>
      <c r="E93" s="57">
        <f t="shared" si="71"/>
        <v>150</v>
      </c>
      <c r="F93" s="90" t="s">
        <v>256</v>
      </c>
      <c r="G93" s="91" t="s">
        <v>21</v>
      </c>
      <c r="H93" s="91" t="s">
        <v>21</v>
      </c>
      <c r="I93" s="92" t="s">
        <v>21</v>
      </c>
      <c r="J93" s="83">
        <v>15</v>
      </c>
      <c r="K93" s="53">
        <v>8.1</v>
      </c>
      <c r="L93" s="11">
        <v>8.86</v>
      </c>
      <c r="M93" s="21">
        <f t="shared" si="96"/>
        <v>-8.5778781038374705E-2</v>
      </c>
      <c r="N93" s="37">
        <f t="shared" si="98"/>
        <v>12.149999999999999</v>
      </c>
      <c r="O93" s="38">
        <v>-1.9</v>
      </c>
      <c r="P93" s="38">
        <f t="shared" si="99"/>
        <v>10.249999999999998</v>
      </c>
      <c r="Q93" s="57">
        <f t="shared" si="72"/>
        <v>110</v>
      </c>
      <c r="R93" s="53">
        <v>13.23</v>
      </c>
      <c r="S93" s="11">
        <v>16.510000000000002</v>
      </c>
      <c r="T93" s="21">
        <f t="shared" si="60"/>
        <v>-0.1986674742580255</v>
      </c>
      <c r="U93" s="38">
        <v>-0.6</v>
      </c>
      <c r="V93" s="38">
        <f t="shared" si="91"/>
        <v>12.63</v>
      </c>
      <c r="W93" s="39">
        <f t="shared" si="73"/>
        <v>81</v>
      </c>
      <c r="X93" s="53">
        <v>166.25</v>
      </c>
      <c r="Y93" s="11">
        <v>173.74</v>
      </c>
      <c r="Z93" s="21">
        <f t="shared" si="74"/>
        <v>-4.3110394842868702E-2</v>
      </c>
      <c r="AA93" s="37">
        <f t="shared" si="92"/>
        <v>277.08333333333331</v>
      </c>
      <c r="AB93" s="59">
        <v>-16</v>
      </c>
      <c r="AC93" s="38">
        <f t="shared" si="93"/>
        <v>261.08333333333331</v>
      </c>
      <c r="AD93" s="39">
        <f t="shared" si="75"/>
        <v>168</v>
      </c>
      <c r="AE93" s="65">
        <v>2.79</v>
      </c>
      <c r="AF93" s="11">
        <v>2</v>
      </c>
      <c r="AG93" s="21">
        <f t="shared" si="76"/>
        <v>0.39500000000000002</v>
      </c>
      <c r="AH93" s="38">
        <v>0.8</v>
      </c>
      <c r="AI93" s="38">
        <f t="shared" si="100"/>
        <v>3.59</v>
      </c>
      <c r="AJ93" s="38">
        <f t="shared" si="101"/>
        <v>-3.59</v>
      </c>
      <c r="AK93" s="39">
        <f t="shared" si="77"/>
        <v>71</v>
      </c>
      <c r="AL93" s="65">
        <v>3.69</v>
      </c>
      <c r="AM93" s="11">
        <v>3.19</v>
      </c>
      <c r="AN93" s="21">
        <f t="shared" si="78"/>
        <v>0.15673981191222572</v>
      </c>
      <c r="AO93" s="38">
        <v>1.1499999999999999</v>
      </c>
      <c r="AP93" s="38">
        <f t="shared" si="94"/>
        <v>4.84</v>
      </c>
      <c r="AQ93" s="38">
        <f t="shared" si="95"/>
        <v>-4.84</v>
      </c>
      <c r="AR93" s="39">
        <f t="shared" si="79"/>
        <v>155</v>
      </c>
      <c r="AS93" s="62">
        <v>0.75</v>
      </c>
      <c r="AT93" s="11">
        <v>0.7</v>
      </c>
      <c r="AU93" s="21">
        <f t="shared" si="80"/>
        <v>7.1428571428571494E-2</v>
      </c>
      <c r="AV93" s="38">
        <v>0.3</v>
      </c>
      <c r="AW93" s="38">
        <f t="shared" si="81"/>
        <v>1.05</v>
      </c>
      <c r="AX93" s="38">
        <f t="shared" si="82"/>
        <v>-1.05</v>
      </c>
      <c r="AY93" s="46">
        <f t="shared" si="83"/>
        <v>147</v>
      </c>
      <c r="AZ93" s="68">
        <v>10.6</v>
      </c>
      <c r="BA93" s="11">
        <v>10.6</v>
      </c>
      <c r="BB93" s="21">
        <f t="shared" si="84"/>
        <v>0</v>
      </c>
      <c r="BC93" s="38">
        <v>10.8</v>
      </c>
      <c r="BD93" s="38">
        <f t="shared" si="102"/>
        <v>21.4</v>
      </c>
      <c r="BE93" s="38">
        <f t="shared" si="103"/>
        <v>-21.4</v>
      </c>
      <c r="BF93" s="46">
        <f t="shared" si="85"/>
        <v>159</v>
      </c>
      <c r="BG93" s="68">
        <v>7.84</v>
      </c>
      <c r="BH93" s="11">
        <v>2.9</v>
      </c>
      <c r="BI93" s="21">
        <f t="shared" si="86"/>
        <v>1.7034482758620688</v>
      </c>
      <c r="BJ93" s="38">
        <v>7.1</v>
      </c>
      <c r="BK93" s="38">
        <f t="shared" si="104"/>
        <v>14.94</v>
      </c>
      <c r="BL93" s="38">
        <f t="shared" si="105"/>
        <v>-14.94</v>
      </c>
      <c r="BM93" s="46">
        <f t="shared" si="87"/>
        <v>116</v>
      </c>
      <c r="BN93" s="68">
        <v>3.15</v>
      </c>
      <c r="BO93" s="11">
        <v>2.83</v>
      </c>
      <c r="BP93" s="21">
        <f t="shared" si="88"/>
        <v>0.11307420494699641</v>
      </c>
      <c r="BQ93" s="8">
        <v>2</v>
      </c>
      <c r="BR93" s="8">
        <f t="shared" si="90"/>
        <v>5.15</v>
      </c>
      <c r="BS93" s="8">
        <f t="shared" si="97"/>
        <v>-5.15</v>
      </c>
      <c r="BT93" s="60">
        <f t="shared" si="89"/>
        <v>202</v>
      </c>
    </row>
    <row r="94" spans="1:72" x14ac:dyDescent="0.3">
      <c r="A94" s="1">
        <v>907696</v>
      </c>
      <c r="B94" s="22" t="s">
        <v>34</v>
      </c>
      <c r="C94" s="26" t="s">
        <v>6</v>
      </c>
      <c r="D94" s="72">
        <f t="shared" si="70"/>
        <v>1279</v>
      </c>
      <c r="E94" s="57">
        <f t="shared" si="71"/>
        <v>161</v>
      </c>
      <c r="F94" s="90" t="s">
        <v>256</v>
      </c>
      <c r="G94" s="91" t="s">
        <v>21</v>
      </c>
      <c r="H94" s="91" t="s">
        <v>21</v>
      </c>
      <c r="I94" s="92" t="s">
        <v>21</v>
      </c>
      <c r="J94" s="83">
        <v>19</v>
      </c>
      <c r="K94" s="53">
        <v>8</v>
      </c>
      <c r="L94" s="11">
        <v>8.08</v>
      </c>
      <c r="M94" s="21">
        <f t="shared" si="96"/>
        <v>-9.9009900990099098E-3</v>
      </c>
      <c r="N94" s="37">
        <f t="shared" si="98"/>
        <v>12</v>
      </c>
      <c r="O94" s="38">
        <v>-1.9</v>
      </c>
      <c r="P94" s="38">
        <f t="shared" si="99"/>
        <v>10.1</v>
      </c>
      <c r="Q94" s="57">
        <f t="shared" si="72"/>
        <v>87</v>
      </c>
      <c r="R94" s="53">
        <v>14.33</v>
      </c>
      <c r="S94" s="11">
        <v>20.74</v>
      </c>
      <c r="T94" s="21">
        <f t="shared" si="60"/>
        <v>-0.30906460945033748</v>
      </c>
      <c r="U94" s="38">
        <v>-0.6</v>
      </c>
      <c r="V94" s="38">
        <f t="shared" si="91"/>
        <v>13.73</v>
      </c>
      <c r="W94" s="39">
        <f t="shared" si="73"/>
        <v>144</v>
      </c>
      <c r="X94" s="53">
        <v>158.21</v>
      </c>
      <c r="Y94" s="11">
        <v>164.65</v>
      </c>
      <c r="Z94" s="21">
        <f t="shared" si="74"/>
        <v>-3.9113270573944717E-2</v>
      </c>
      <c r="AA94" s="37">
        <f t="shared" si="92"/>
        <v>263.68333333333334</v>
      </c>
      <c r="AB94" s="59">
        <v>-16</v>
      </c>
      <c r="AC94" s="38">
        <f t="shared" si="93"/>
        <v>247.68333333333334</v>
      </c>
      <c r="AD94" s="39">
        <f t="shared" si="75"/>
        <v>126</v>
      </c>
      <c r="AE94" s="65">
        <v>2.6</v>
      </c>
      <c r="AF94" s="11">
        <v>2.16</v>
      </c>
      <c r="AG94" s="21">
        <f t="shared" si="76"/>
        <v>0.20370370370370366</v>
      </c>
      <c r="AH94" s="38">
        <v>0.8</v>
      </c>
      <c r="AI94" s="38">
        <f t="shared" si="100"/>
        <v>3.4000000000000004</v>
      </c>
      <c r="AJ94" s="38">
        <f t="shared" si="101"/>
        <v>-3.4000000000000004</v>
      </c>
      <c r="AK94" s="39">
        <f t="shared" si="77"/>
        <v>119</v>
      </c>
      <c r="AL94" s="65">
        <v>3.52</v>
      </c>
      <c r="AM94" s="11">
        <v>3.06</v>
      </c>
      <c r="AN94" s="21">
        <f t="shared" si="78"/>
        <v>0.15032679738562091</v>
      </c>
      <c r="AO94" s="38">
        <v>1.1499999999999999</v>
      </c>
      <c r="AP94" s="38">
        <f t="shared" si="94"/>
        <v>4.67</v>
      </c>
      <c r="AQ94" s="38">
        <f t="shared" si="95"/>
        <v>-4.67</v>
      </c>
      <c r="AR94" s="39">
        <f t="shared" si="79"/>
        <v>174</v>
      </c>
      <c r="AS94" s="62">
        <v>0.75</v>
      </c>
      <c r="AT94" s="11">
        <v>0.7</v>
      </c>
      <c r="AU94" s="21">
        <f t="shared" si="80"/>
        <v>7.1428571428571494E-2</v>
      </c>
      <c r="AV94" s="38">
        <v>0.3</v>
      </c>
      <c r="AW94" s="38">
        <f t="shared" si="81"/>
        <v>1.05</v>
      </c>
      <c r="AX94" s="38">
        <f t="shared" si="82"/>
        <v>-1.05</v>
      </c>
      <c r="AY94" s="46">
        <f t="shared" si="83"/>
        <v>147</v>
      </c>
      <c r="AZ94" s="68">
        <v>8.39</v>
      </c>
      <c r="BA94" s="11">
        <v>7.6</v>
      </c>
      <c r="BB94" s="21">
        <f t="shared" si="84"/>
        <v>0.10394736842105276</v>
      </c>
      <c r="BC94" s="38">
        <v>10.8</v>
      </c>
      <c r="BD94" s="38">
        <f t="shared" si="102"/>
        <v>19.190000000000001</v>
      </c>
      <c r="BE94" s="38">
        <f t="shared" si="103"/>
        <v>-19.190000000000001</v>
      </c>
      <c r="BF94" s="46">
        <f t="shared" si="85"/>
        <v>187</v>
      </c>
      <c r="BG94" s="68">
        <v>5.61</v>
      </c>
      <c r="BH94" s="11"/>
      <c r="BI94" s="21" t="str">
        <f t="shared" si="86"/>
        <v/>
      </c>
      <c r="BJ94" s="38">
        <v>7.1</v>
      </c>
      <c r="BK94" s="38">
        <f t="shared" si="104"/>
        <v>12.71</v>
      </c>
      <c r="BL94" s="38">
        <f t="shared" si="105"/>
        <v>-12.71</v>
      </c>
      <c r="BM94" s="46">
        <f t="shared" si="87"/>
        <v>175</v>
      </c>
      <c r="BN94" s="68">
        <v>4.34</v>
      </c>
      <c r="BO94" s="11">
        <v>2</v>
      </c>
      <c r="BP94" s="21">
        <f t="shared" si="88"/>
        <v>1.17</v>
      </c>
      <c r="BQ94" s="8">
        <v>2</v>
      </c>
      <c r="BR94" s="8">
        <f t="shared" si="90"/>
        <v>6.34</v>
      </c>
      <c r="BS94" s="8">
        <f t="shared" si="97"/>
        <v>-6.34</v>
      </c>
      <c r="BT94" s="60">
        <f t="shared" si="89"/>
        <v>120</v>
      </c>
    </row>
    <row r="95" spans="1:72" x14ac:dyDescent="0.3">
      <c r="A95" s="1">
        <v>931615</v>
      </c>
      <c r="B95" s="22" t="s">
        <v>152</v>
      </c>
      <c r="C95" s="26" t="s">
        <v>6</v>
      </c>
      <c r="D95" s="72">
        <f t="shared" si="70"/>
        <v>1285</v>
      </c>
      <c r="E95" s="57">
        <f t="shared" si="71"/>
        <v>162</v>
      </c>
      <c r="F95" s="90" t="s">
        <v>256</v>
      </c>
      <c r="G95" s="91" t="s">
        <v>21</v>
      </c>
      <c r="H95" s="91" t="s">
        <v>21</v>
      </c>
      <c r="I95" s="92" t="s">
        <v>21</v>
      </c>
      <c r="J95" s="89">
        <v>30</v>
      </c>
      <c r="K95" s="53">
        <v>8.4</v>
      </c>
      <c r="L95" s="11"/>
      <c r="M95" s="21" t="str">
        <f t="shared" si="96"/>
        <v/>
      </c>
      <c r="N95" s="37">
        <f t="shared" si="98"/>
        <v>12.600000000000001</v>
      </c>
      <c r="O95" s="38">
        <v>-1.9</v>
      </c>
      <c r="P95" s="38">
        <f t="shared" si="99"/>
        <v>10.700000000000001</v>
      </c>
      <c r="Q95" s="57">
        <f t="shared" si="72"/>
        <v>161</v>
      </c>
      <c r="R95" s="53">
        <v>13.93</v>
      </c>
      <c r="S95" s="11"/>
      <c r="T95" s="21" t="str">
        <f t="shared" si="60"/>
        <v/>
      </c>
      <c r="U95" s="38">
        <v>-0.6</v>
      </c>
      <c r="V95" s="38">
        <f t="shared" si="91"/>
        <v>13.33</v>
      </c>
      <c r="W95" s="39">
        <f t="shared" si="73"/>
        <v>124</v>
      </c>
      <c r="X95" s="53">
        <v>154.91999999999999</v>
      </c>
      <c r="Y95" s="11"/>
      <c r="Z95" s="21" t="str">
        <f t="shared" si="74"/>
        <v/>
      </c>
      <c r="AA95" s="37">
        <f t="shared" si="92"/>
        <v>258.2</v>
      </c>
      <c r="AB95" s="59">
        <v>-16</v>
      </c>
      <c r="AC95" s="38">
        <f t="shared" si="93"/>
        <v>242.2</v>
      </c>
      <c r="AD95" s="39">
        <f t="shared" si="75"/>
        <v>110</v>
      </c>
      <c r="AE95" s="65">
        <v>2.41</v>
      </c>
      <c r="AF95" s="11"/>
      <c r="AG95" s="21" t="str">
        <f t="shared" si="76"/>
        <v/>
      </c>
      <c r="AH95" s="38">
        <v>0.8</v>
      </c>
      <c r="AI95" s="38">
        <f t="shared" si="100"/>
        <v>3.21</v>
      </c>
      <c r="AJ95" s="38">
        <f t="shared" si="101"/>
        <v>-3.21</v>
      </c>
      <c r="AK95" s="39">
        <f t="shared" si="77"/>
        <v>163</v>
      </c>
      <c r="AL95" s="65">
        <v>3.62</v>
      </c>
      <c r="AM95" s="11"/>
      <c r="AN95" s="21" t="str">
        <f t="shared" si="78"/>
        <v/>
      </c>
      <c r="AO95" s="38">
        <v>1.1499999999999999</v>
      </c>
      <c r="AP95" s="38">
        <f t="shared" si="94"/>
        <v>4.7699999999999996</v>
      </c>
      <c r="AQ95" s="38">
        <f t="shared" si="95"/>
        <v>-4.7699999999999996</v>
      </c>
      <c r="AR95" s="39">
        <f t="shared" si="79"/>
        <v>165</v>
      </c>
      <c r="AS95" s="62">
        <v>0.75</v>
      </c>
      <c r="AT95" s="11"/>
      <c r="AU95" s="21" t="str">
        <f t="shared" si="80"/>
        <v/>
      </c>
      <c r="AV95" s="38">
        <v>0.3</v>
      </c>
      <c r="AW95" s="38">
        <f t="shared" si="81"/>
        <v>1.05</v>
      </c>
      <c r="AX95" s="38">
        <f t="shared" si="82"/>
        <v>-1.05</v>
      </c>
      <c r="AY95" s="46">
        <f t="shared" si="83"/>
        <v>147</v>
      </c>
      <c r="AZ95" s="68">
        <v>10.119999999999999</v>
      </c>
      <c r="BA95" s="11"/>
      <c r="BB95" s="21" t="str">
        <f t="shared" si="84"/>
        <v/>
      </c>
      <c r="BC95" s="38">
        <v>10.8</v>
      </c>
      <c r="BD95" s="38">
        <f t="shared" si="102"/>
        <v>20.92</v>
      </c>
      <c r="BE95" s="38">
        <f t="shared" si="103"/>
        <v>-20.92</v>
      </c>
      <c r="BF95" s="46">
        <f t="shared" si="85"/>
        <v>162</v>
      </c>
      <c r="BG95" s="68">
        <v>6.93</v>
      </c>
      <c r="BH95" s="11"/>
      <c r="BI95" s="21" t="str">
        <f t="shared" si="86"/>
        <v/>
      </c>
      <c r="BJ95" s="38">
        <v>7.1</v>
      </c>
      <c r="BK95" s="38">
        <f t="shared" si="104"/>
        <v>14.03</v>
      </c>
      <c r="BL95" s="38">
        <f t="shared" si="105"/>
        <v>-14.03</v>
      </c>
      <c r="BM95" s="46">
        <f t="shared" si="87"/>
        <v>144</v>
      </c>
      <c r="BN95" s="68">
        <v>4.47</v>
      </c>
      <c r="BO95" s="11"/>
      <c r="BP95" s="21" t="str">
        <f t="shared" si="88"/>
        <v/>
      </c>
      <c r="BQ95" s="8">
        <v>2</v>
      </c>
      <c r="BR95" s="8">
        <f t="shared" si="90"/>
        <v>6.47</v>
      </c>
      <c r="BS95" s="8">
        <f t="shared" si="97"/>
        <v>-6.47</v>
      </c>
      <c r="BT95" s="60">
        <f t="shared" si="89"/>
        <v>109</v>
      </c>
    </row>
    <row r="96" spans="1:72" x14ac:dyDescent="0.3">
      <c r="A96" s="1">
        <v>935114</v>
      </c>
      <c r="B96" s="22" t="s">
        <v>154</v>
      </c>
      <c r="C96" s="26" t="s">
        <v>6</v>
      </c>
      <c r="D96" s="72">
        <f t="shared" si="70"/>
        <v>1494</v>
      </c>
      <c r="E96" s="57">
        <f t="shared" si="71"/>
        <v>188</v>
      </c>
      <c r="F96" s="90" t="s">
        <v>256</v>
      </c>
      <c r="G96" s="91" t="s">
        <v>21</v>
      </c>
      <c r="H96" s="91" t="s">
        <v>21</v>
      </c>
      <c r="I96" s="92" t="s">
        <v>21</v>
      </c>
      <c r="J96" s="83">
        <v>21</v>
      </c>
      <c r="K96" s="53">
        <v>8.57</v>
      </c>
      <c r="L96" s="11"/>
      <c r="M96" s="21" t="str">
        <f t="shared" si="96"/>
        <v/>
      </c>
      <c r="N96" s="37">
        <f t="shared" si="98"/>
        <v>12.855</v>
      </c>
      <c r="O96" s="38">
        <v>-1.9</v>
      </c>
      <c r="P96" s="38">
        <f t="shared" si="99"/>
        <v>10.955</v>
      </c>
      <c r="Q96" s="57">
        <f t="shared" si="72"/>
        <v>177</v>
      </c>
      <c r="R96" s="53">
        <v>15.32</v>
      </c>
      <c r="S96" s="11"/>
      <c r="T96" s="21" t="str">
        <f t="shared" si="60"/>
        <v/>
      </c>
      <c r="U96" s="38">
        <v>-0.6</v>
      </c>
      <c r="V96" s="38">
        <f t="shared" si="91"/>
        <v>14.72</v>
      </c>
      <c r="W96" s="39">
        <f t="shared" si="73"/>
        <v>169</v>
      </c>
      <c r="X96" s="53">
        <v>169.4</v>
      </c>
      <c r="Y96" s="11"/>
      <c r="Z96" s="21" t="str">
        <f t="shared" si="74"/>
        <v/>
      </c>
      <c r="AA96" s="37">
        <f t="shared" si="92"/>
        <v>282.33333333333337</v>
      </c>
      <c r="AB96" s="59">
        <v>-16</v>
      </c>
      <c r="AC96" s="38">
        <f t="shared" si="93"/>
        <v>266.33333333333337</v>
      </c>
      <c r="AD96" s="39">
        <f t="shared" si="75"/>
        <v>180</v>
      </c>
      <c r="AE96" s="65">
        <v>2.41</v>
      </c>
      <c r="AF96" s="11"/>
      <c r="AG96" s="21" t="str">
        <f t="shared" si="76"/>
        <v/>
      </c>
      <c r="AH96" s="38">
        <v>0.8</v>
      </c>
      <c r="AI96" s="38">
        <f t="shared" si="100"/>
        <v>3.21</v>
      </c>
      <c r="AJ96" s="38">
        <f t="shared" si="101"/>
        <v>-3.21</v>
      </c>
      <c r="AK96" s="39">
        <f t="shared" si="77"/>
        <v>163</v>
      </c>
      <c r="AL96" s="65">
        <v>3.77</v>
      </c>
      <c r="AM96" s="11"/>
      <c r="AN96" s="21" t="str">
        <f t="shared" si="78"/>
        <v/>
      </c>
      <c r="AO96" s="38">
        <v>1.1499999999999999</v>
      </c>
      <c r="AP96" s="38">
        <f t="shared" si="94"/>
        <v>4.92</v>
      </c>
      <c r="AQ96" s="38">
        <f t="shared" si="95"/>
        <v>-4.92</v>
      </c>
      <c r="AR96" s="39">
        <f t="shared" si="79"/>
        <v>142</v>
      </c>
      <c r="AS96" s="62">
        <v>0.75</v>
      </c>
      <c r="AT96" s="11"/>
      <c r="AU96" s="21" t="str">
        <f t="shared" si="80"/>
        <v/>
      </c>
      <c r="AV96" s="38">
        <v>0.3</v>
      </c>
      <c r="AW96" s="38">
        <f t="shared" si="81"/>
        <v>1.05</v>
      </c>
      <c r="AX96" s="38">
        <f t="shared" si="82"/>
        <v>-1.05</v>
      </c>
      <c r="AY96" s="46">
        <f t="shared" si="83"/>
        <v>147</v>
      </c>
      <c r="AZ96" s="68">
        <v>7.7</v>
      </c>
      <c r="BA96" s="11"/>
      <c r="BB96" s="21" t="str">
        <f t="shared" si="84"/>
        <v/>
      </c>
      <c r="BC96" s="38">
        <v>10.8</v>
      </c>
      <c r="BD96" s="38">
        <f t="shared" si="102"/>
        <v>18.5</v>
      </c>
      <c r="BE96" s="38">
        <f t="shared" si="103"/>
        <v>-18.5</v>
      </c>
      <c r="BF96" s="46">
        <f t="shared" si="85"/>
        <v>192</v>
      </c>
      <c r="BG96" s="68">
        <v>6.59</v>
      </c>
      <c r="BH96" s="11"/>
      <c r="BI96" s="21" t="str">
        <f t="shared" si="86"/>
        <v/>
      </c>
      <c r="BJ96" s="38">
        <v>7.1</v>
      </c>
      <c r="BK96" s="38">
        <f t="shared" si="104"/>
        <v>13.69</v>
      </c>
      <c r="BL96" s="38">
        <f t="shared" si="105"/>
        <v>-13.69</v>
      </c>
      <c r="BM96" s="46">
        <f t="shared" si="87"/>
        <v>154</v>
      </c>
      <c r="BN96" s="68">
        <v>3.68</v>
      </c>
      <c r="BO96" s="11"/>
      <c r="BP96" s="21" t="str">
        <f t="shared" si="88"/>
        <v/>
      </c>
      <c r="BQ96" s="8">
        <v>2</v>
      </c>
      <c r="BR96" s="8">
        <f t="shared" si="90"/>
        <v>5.68</v>
      </c>
      <c r="BS96" s="8">
        <f t="shared" si="97"/>
        <v>-5.68</v>
      </c>
      <c r="BT96" s="60">
        <f t="shared" si="89"/>
        <v>170</v>
      </c>
    </row>
    <row r="97" spans="1:72" x14ac:dyDescent="0.3">
      <c r="A97" s="1">
        <v>909058</v>
      </c>
      <c r="B97" s="22" t="s">
        <v>37</v>
      </c>
      <c r="C97" s="26" t="s">
        <v>6</v>
      </c>
      <c r="D97" s="72">
        <f t="shared" si="70"/>
        <v>1604</v>
      </c>
      <c r="E97" s="57">
        <f t="shared" si="71"/>
        <v>198</v>
      </c>
      <c r="F97" s="90" t="s">
        <v>256</v>
      </c>
      <c r="G97" s="91" t="s">
        <v>21</v>
      </c>
      <c r="H97" s="91" t="s">
        <v>21</v>
      </c>
      <c r="I97" s="92" t="s">
        <v>21</v>
      </c>
      <c r="J97" s="83">
        <v>19</v>
      </c>
      <c r="K97" s="53">
        <v>8.2200000000000006</v>
      </c>
      <c r="L97" s="11">
        <v>9.08</v>
      </c>
      <c r="M97" s="21">
        <f t="shared" si="96"/>
        <v>-9.4713656387665129E-2</v>
      </c>
      <c r="N97" s="37">
        <f t="shared" si="98"/>
        <v>12.330000000000002</v>
      </c>
      <c r="O97" s="38">
        <v>-1.9</v>
      </c>
      <c r="P97" s="38">
        <f t="shared" si="99"/>
        <v>10.430000000000001</v>
      </c>
      <c r="Q97" s="57">
        <f t="shared" si="72"/>
        <v>129</v>
      </c>
      <c r="R97" s="53">
        <v>16.149999999999999</v>
      </c>
      <c r="S97" s="11">
        <v>18.12</v>
      </c>
      <c r="T97" s="21">
        <f t="shared" si="60"/>
        <v>-0.10871964679911712</v>
      </c>
      <c r="U97" s="38">
        <v>-0.6</v>
      </c>
      <c r="V97" s="38">
        <f t="shared" si="91"/>
        <v>15.549999999999999</v>
      </c>
      <c r="W97" s="39">
        <f t="shared" si="73"/>
        <v>180</v>
      </c>
      <c r="X97" s="53">
        <v>170.19</v>
      </c>
      <c r="Y97" s="11">
        <v>171</v>
      </c>
      <c r="Z97" s="21">
        <f t="shared" si="74"/>
        <v>-4.7368421052631712E-3</v>
      </c>
      <c r="AA97" s="37">
        <f t="shared" si="92"/>
        <v>283.64999999999998</v>
      </c>
      <c r="AB97" s="59">
        <v>-16</v>
      </c>
      <c r="AC97" s="38">
        <f t="shared" si="93"/>
        <v>267.64999999999998</v>
      </c>
      <c r="AD97" s="39">
        <f t="shared" si="75"/>
        <v>183</v>
      </c>
      <c r="AE97" s="65">
        <v>2.3199999999999998</v>
      </c>
      <c r="AF97" s="11">
        <v>1.91</v>
      </c>
      <c r="AG97" s="21">
        <f t="shared" si="76"/>
        <v>0.21465968586387432</v>
      </c>
      <c r="AH97" s="38">
        <v>0.8</v>
      </c>
      <c r="AI97" s="38">
        <f t="shared" si="100"/>
        <v>3.12</v>
      </c>
      <c r="AJ97" s="38">
        <f t="shared" si="101"/>
        <v>-3.12</v>
      </c>
      <c r="AK97" s="39">
        <f t="shared" si="77"/>
        <v>180</v>
      </c>
      <c r="AL97" s="65">
        <v>2.77</v>
      </c>
      <c r="AM97" s="11">
        <v>2.76</v>
      </c>
      <c r="AN97" s="21">
        <f t="shared" si="78"/>
        <v>3.6231884057971852E-3</v>
      </c>
      <c r="AO97" s="38">
        <v>1.1499999999999999</v>
      </c>
      <c r="AP97" s="38">
        <f t="shared" si="94"/>
        <v>3.92</v>
      </c>
      <c r="AQ97" s="38">
        <f t="shared" si="95"/>
        <v>-3.92</v>
      </c>
      <c r="AR97" s="39">
        <f t="shared" si="79"/>
        <v>194</v>
      </c>
      <c r="AS97" s="62">
        <v>0.77</v>
      </c>
      <c r="AT97" s="11"/>
      <c r="AU97" s="21" t="str">
        <f t="shared" si="80"/>
        <v/>
      </c>
      <c r="AV97" s="38">
        <v>0.3</v>
      </c>
      <c r="AW97" s="38">
        <f t="shared" si="81"/>
        <v>1.07</v>
      </c>
      <c r="AX97" s="38">
        <f t="shared" si="82"/>
        <v>-1.07</v>
      </c>
      <c r="AY97" s="46">
        <f t="shared" si="83"/>
        <v>146</v>
      </c>
      <c r="AZ97" s="68">
        <v>7.45</v>
      </c>
      <c r="BA97" s="11">
        <v>5.47</v>
      </c>
      <c r="BB97" s="21">
        <f t="shared" si="84"/>
        <v>0.3619744058500915</v>
      </c>
      <c r="BC97" s="38">
        <v>10.8</v>
      </c>
      <c r="BD97" s="38">
        <f t="shared" si="102"/>
        <v>18.25</v>
      </c>
      <c r="BE97" s="38">
        <f t="shared" si="103"/>
        <v>-18.25</v>
      </c>
      <c r="BF97" s="46">
        <f t="shared" si="85"/>
        <v>193</v>
      </c>
      <c r="BG97" s="68">
        <v>3.88</v>
      </c>
      <c r="BH97" s="11">
        <v>1.66</v>
      </c>
      <c r="BI97" s="21">
        <f t="shared" si="86"/>
        <v>1.3373493975903614</v>
      </c>
      <c r="BJ97" s="38">
        <v>7.1</v>
      </c>
      <c r="BK97" s="38">
        <f t="shared" si="104"/>
        <v>10.98</v>
      </c>
      <c r="BL97" s="38">
        <f t="shared" si="105"/>
        <v>-10.98</v>
      </c>
      <c r="BM97" s="46">
        <f t="shared" si="87"/>
        <v>202</v>
      </c>
      <c r="BN97" s="68">
        <v>3.27</v>
      </c>
      <c r="BO97" s="11">
        <v>2.1800000000000002</v>
      </c>
      <c r="BP97" s="21">
        <f t="shared" si="88"/>
        <v>0.49999999999999989</v>
      </c>
      <c r="BQ97" s="8">
        <v>2</v>
      </c>
      <c r="BR97" s="8">
        <f t="shared" si="90"/>
        <v>5.27</v>
      </c>
      <c r="BS97" s="8">
        <f t="shared" si="97"/>
        <v>-5.27</v>
      </c>
      <c r="BT97" s="60">
        <f t="shared" si="89"/>
        <v>197</v>
      </c>
    </row>
    <row r="98" spans="1:72" x14ac:dyDescent="0.3">
      <c r="A98" s="1">
        <v>927544</v>
      </c>
      <c r="B98" s="22" t="s">
        <v>197</v>
      </c>
      <c r="C98" s="26" t="s">
        <v>8</v>
      </c>
      <c r="D98" s="72">
        <f t="shared" si="70"/>
        <v>567</v>
      </c>
      <c r="E98" s="57">
        <f t="shared" si="71"/>
        <v>48</v>
      </c>
      <c r="F98" s="90" t="s">
        <v>256</v>
      </c>
      <c r="G98" s="91" t="s">
        <v>21</v>
      </c>
      <c r="H98" s="91" t="s">
        <v>21</v>
      </c>
      <c r="I98" s="92" t="s">
        <v>21</v>
      </c>
      <c r="J98" s="83">
        <v>16</v>
      </c>
      <c r="K98" s="53">
        <v>7.71</v>
      </c>
      <c r="L98" s="11">
        <v>8.35</v>
      </c>
      <c r="M98" s="21">
        <f t="shared" si="96"/>
        <v>-7.6646706586826319E-2</v>
      </c>
      <c r="N98" s="37">
        <f t="shared" si="98"/>
        <v>11.565</v>
      </c>
      <c r="O98" s="38">
        <v>-2.4</v>
      </c>
      <c r="P98" s="38">
        <f t="shared" si="99"/>
        <v>9.1649999999999991</v>
      </c>
      <c r="Q98" s="57">
        <f t="shared" si="72"/>
        <v>16</v>
      </c>
      <c r="R98" s="53">
        <v>13.84</v>
      </c>
      <c r="S98" s="11"/>
      <c r="T98" s="21"/>
      <c r="U98" s="38">
        <v>-1.7</v>
      </c>
      <c r="V98" s="38">
        <f>IF(R98&gt;0,R98+U98,"")</f>
        <v>12.14</v>
      </c>
      <c r="W98" s="39">
        <f t="shared" si="73"/>
        <v>49</v>
      </c>
      <c r="X98" s="53">
        <v>155</v>
      </c>
      <c r="Y98" s="11">
        <v>160.66999999999999</v>
      </c>
      <c r="Z98" s="21">
        <f t="shared" si="74"/>
        <v>-3.5289724279579188E-2</v>
      </c>
      <c r="AA98" s="37">
        <f t="shared" si="92"/>
        <v>258.33333333333331</v>
      </c>
      <c r="AB98" s="59">
        <v>-22</v>
      </c>
      <c r="AC98" s="38">
        <f t="shared" si="93"/>
        <v>236.33333333333331</v>
      </c>
      <c r="AD98" s="39">
        <f t="shared" si="75"/>
        <v>83</v>
      </c>
      <c r="AE98" s="65">
        <v>2.54</v>
      </c>
      <c r="AF98" s="11">
        <v>2.11</v>
      </c>
      <c r="AG98" s="21">
        <f t="shared" si="76"/>
        <v>0.20379146919431287</v>
      </c>
      <c r="AH98" s="38">
        <v>1</v>
      </c>
      <c r="AI98" s="38">
        <f t="shared" si="100"/>
        <v>3.54</v>
      </c>
      <c r="AJ98" s="38">
        <f t="shared" si="101"/>
        <v>-3.54</v>
      </c>
      <c r="AK98" s="39">
        <f t="shared" si="77"/>
        <v>82</v>
      </c>
      <c r="AL98" s="65">
        <v>3.6</v>
      </c>
      <c r="AM98" s="11"/>
      <c r="AN98" s="21" t="str">
        <f t="shared" si="78"/>
        <v/>
      </c>
      <c r="AO98" s="38">
        <v>2.5</v>
      </c>
      <c r="AP98" s="38">
        <f t="shared" si="94"/>
        <v>6.1</v>
      </c>
      <c r="AQ98" s="38">
        <f t="shared" si="95"/>
        <v>-6.1</v>
      </c>
      <c r="AR98" s="39">
        <f t="shared" si="79"/>
        <v>11</v>
      </c>
      <c r="AS98" s="62">
        <v>0.6</v>
      </c>
      <c r="AT98" s="11"/>
      <c r="AU98" s="21" t="str">
        <f t="shared" si="80"/>
        <v/>
      </c>
      <c r="AV98" s="38">
        <v>0.4</v>
      </c>
      <c r="AW98" s="38">
        <f t="shared" si="81"/>
        <v>1</v>
      </c>
      <c r="AX98" s="38">
        <f t="shared" si="82"/>
        <v>-1</v>
      </c>
      <c r="AY98" s="46">
        <f t="shared" si="83"/>
        <v>174</v>
      </c>
      <c r="AZ98" s="68">
        <v>14.27</v>
      </c>
      <c r="BA98" s="11">
        <v>9.6199999999999992</v>
      </c>
      <c r="BB98" s="21">
        <f t="shared" si="84"/>
        <v>0.48336798336798342</v>
      </c>
      <c r="BC98" s="38">
        <v>12.3</v>
      </c>
      <c r="BD98" s="38">
        <f t="shared" si="102"/>
        <v>26.57</v>
      </c>
      <c r="BE98" s="38">
        <f t="shared" si="103"/>
        <v>-26.57</v>
      </c>
      <c r="BF98" s="46">
        <f t="shared" si="85"/>
        <v>77</v>
      </c>
      <c r="BG98" s="68">
        <v>7.79</v>
      </c>
      <c r="BH98" s="11"/>
      <c r="BI98" s="21" t="str">
        <f t="shared" si="86"/>
        <v/>
      </c>
      <c r="BJ98" s="38">
        <v>9.5</v>
      </c>
      <c r="BK98" s="38">
        <f t="shared" si="104"/>
        <v>17.29</v>
      </c>
      <c r="BL98" s="38">
        <f t="shared" si="105"/>
        <v>-17.29</v>
      </c>
      <c r="BM98" s="46">
        <f t="shared" si="87"/>
        <v>47</v>
      </c>
      <c r="BN98" s="68">
        <v>5.08</v>
      </c>
      <c r="BO98" s="11"/>
      <c r="BP98" s="21" t="str">
        <f t="shared" si="88"/>
        <v/>
      </c>
      <c r="BQ98" s="8">
        <v>2.8</v>
      </c>
      <c r="BR98" s="8">
        <f t="shared" si="90"/>
        <v>7.88</v>
      </c>
      <c r="BS98" s="8">
        <f t="shared" si="97"/>
        <v>-7.88</v>
      </c>
      <c r="BT98" s="60">
        <f t="shared" si="89"/>
        <v>28</v>
      </c>
    </row>
    <row r="99" spans="1:72" x14ac:dyDescent="0.3">
      <c r="A99" s="1">
        <v>927540</v>
      </c>
      <c r="B99" s="22" t="s">
        <v>204</v>
      </c>
      <c r="C99" s="26" t="s">
        <v>8</v>
      </c>
      <c r="D99" s="72">
        <f t="shared" si="70"/>
        <v>585</v>
      </c>
      <c r="E99" s="57">
        <f t="shared" si="71"/>
        <v>49</v>
      </c>
      <c r="F99" s="90" t="s">
        <v>256</v>
      </c>
      <c r="G99" s="91" t="s">
        <v>21</v>
      </c>
      <c r="H99" s="91" t="s">
        <v>21</v>
      </c>
      <c r="I99" s="92" t="s">
        <v>21</v>
      </c>
      <c r="J99" s="89">
        <v>24</v>
      </c>
      <c r="K99" s="53">
        <v>8.35</v>
      </c>
      <c r="L99" s="11">
        <v>10.06</v>
      </c>
      <c r="M99" s="21">
        <f t="shared" si="96"/>
        <v>-0.16998011928429432</v>
      </c>
      <c r="N99" s="37">
        <f t="shared" si="98"/>
        <v>12.524999999999999</v>
      </c>
      <c r="O99" s="38">
        <v>-2.4</v>
      </c>
      <c r="P99" s="38">
        <f t="shared" si="99"/>
        <v>10.124999999999998</v>
      </c>
      <c r="Q99" s="57">
        <f t="shared" si="72"/>
        <v>91</v>
      </c>
      <c r="R99" s="53">
        <v>14.65</v>
      </c>
      <c r="S99" s="11"/>
      <c r="T99" s="21"/>
      <c r="U99" s="38">
        <v>-1.7</v>
      </c>
      <c r="V99" s="38">
        <f>IF(R99&gt;0,R99+U99,"")</f>
        <v>12.950000000000001</v>
      </c>
      <c r="W99" s="39">
        <f t="shared" si="73"/>
        <v>92</v>
      </c>
      <c r="X99" s="53">
        <v>147.62</v>
      </c>
      <c r="Y99" s="11">
        <v>187.16</v>
      </c>
      <c r="Z99" s="21">
        <f t="shared" si="74"/>
        <v>-0.21126309040393243</v>
      </c>
      <c r="AA99" s="37">
        <f t="shared" si="92"/>
        <v>246.03333333333336</v>
      </c>
      <c r="AB99" s="59">
        <v>-22</v>
      </c>
      <c r="AC99" s="38">
        <f t="shared" si="93"/>
        <v>224.03333333333336</v>
      </c>
      <c r="AD99" s="39">
        <f t="shared" si="75"/>
        <v>50</v>
      </c>
      <c r="AE99" s="65">
        <v>2.4900000000000002</v>
      </c>
      <c r="AF99" s="11">
        <v>2</v>
      </c>
      <c r="AG99" s="21">
        <f t="shared" si="76"/>
        <v>0.24500000000000011</v>
      </c>
      <c r="AH99" s="38">
        <v>1</v>
      </c>
      <c r="AI99" s="38">
        <f t="shared" si="100"/>
        <v>3.49</v>
      </c>
      <c r="AJ99" s="38">
        <f t="shared" si="101"/>
        <v>-3.49</v>
      </c>
      <c r="AK99" s="39">
        <f t="shared" si="77"/>
        <v>93</v>
      </c>
      <c r="AL99" s="65">
        <v>2.9</v>
      </c>
      <c r="AM99" s="11"/>
      <c r="AN99" s="21" t="str">
        <f t="shared" si="78"/>
        <v/>
      </c>
      <c r="AO99" s="38">
        <v>2.5</v>
      </c>
      <c r="AP99" s="38">
        <f t="shared" si="94"/>
        <v>5.4</v>
      </c>
      <c r="AQ99" s="38">
        <f t="shared" si="95"/>
        <v>-5.4</v>
      </c>
      <c r="AR99" s="39">
        <f t="shared" si="79"/>
        <v>70</v>
      </c>
      <c r="AS99" s="62">
        <v>0.8</v>
      </c>
      <c r="AT99" s="11"/>
      <c r="AU99" s="21" t="str">
        <f t="shared" si="80"/>
        <v/>
      </c>
      <c r="AV99" s="38">
        <v>0.4</v>
      </c>
      <c r="AW99" s="38">
        <f t="shared" si="81"/>
        <v>1.2000000000000002</v>
      </c>
      <c r="AX99" s="38">
        <f t="shared" si="82"/>
        <v>-1.2000000000000002</v>
      </c>
      <c r="AY99" s="46">
        <f t="shared" si="83"/>
        <v>45</v>
      </c>
      <c r="AZ99" s="68">
        <v>20.51</v>
      </c>
      <c r="BA99" s="11">
        <v>9.65</v>
      </c>
      <c r="BB99" s="21">
        <f t="shared" si="84"/>
        <v>1.1253886010362695</v>
      </c>
      <c r="BC99" s="38">
        <v>12.3</v>
      </c>
      <c r="BD99" s="38">
        <f t="shared" si="102"/>
        <v>32.81</v>
      </c>
      <c r="BE99" s="38">
        <f t="shared" si="103"/>
        <v>-32.81</v>
      </c>
      <c r="BF99" s="46">
        <f t="shared" si="85"/>
        <v>22</v>
      </c>
      <c r="BG99" s="68">
        <v>7.11</v>
      </c>
      <c r="BH99" s="11"/>
      <c r="BI99" s="21" t="str">
        <f t="shared" si="86"/>
        <v/>
      </c>
      <c r="BJ99" s="38">
        <v>9.5</v>
      </c>
      <c r="BK99" s="38">
        <f t="shared" si="104"/>
        <v>16.61</v>
      </c>
      <c r="BL99" s="38">
        <f t="shared" si="105"/>
        <v>-16.61</v>
      </c>
      <c r="BM99" s="46">
        <f t="shared" si="87"/>
        <v>62</v>
      </c>
      <c r="BN99" s="68">
        <v>4.4400000000000004</v>
      </c>
      <c r="BO99" s="11"/>
      <c r="BP99" s="21" t="str">
        <f t="shared" si="88"/>
        <v/>
      </c>
      <c r="BQ99" s="8">
        <v>2.8</v>
      </c>
      <c r="BR99" s="8">
        <f t="shared" si="90"/>
        <v>7.24</v>
      </c>
      <c r="BS99" s="8">
        <f t="shared" si="97"/>
        <v>-7.24</v>
      </c>
      <c r="BT99" s="60">
        <f t="shared" si="89"/>
        <v>60</v>
      </c>
    </row>
    <row r="100" spans="1:72" x14ac:dyDescent="0.3">
      <c r="A100" s="1">
        <v>927535</v>
      </c>
      <c r="B100" s="22" t="s">
        <v>208</v>
      </c>
      <c r="C100" s="26" t="s">
        <v>8</v>
      </c>
      <c r="D100" s="72">
        <f t="shared" si="70"/>
        <v>617</v>
      </c>
      <c r="E100" s="57">
        <f t="shared" si="71"/>
        <v>52</v>
      </c>
      <c r="F100" s="90" t="s">
        <v>256</v>
      </c>
      <c r="G100" s="91" t="s">
        <v>21</v>
      </c>
      <c r="H100" s="91" t="s">
        <v>21</v>
      </c>
      <c r="I100" s="92" t="s">
        <v>21</v>
      </c>
      <c r="J100" s="83">
        <v>22</v>
      </c>
      <c r="K100" s="53">
        <v>8.25</v>
      </c>
      <c r="L100" s="11">
        <v>9.77</v>
      </c>
      <c r="M100" s="21">
        <f t="shared" si="96"/>
        <v>-0.15557830092118727</v>
      </c>
      <c r="N100" s="37">
        <f t="shared" si="98"/>
        <v>12.375</v>
      </c>
      <c r="O100" s="38">
        <v>-2.4</v>
      </c>
      <c r="P100" s="38">
        <f t="shared" si="99"/>
        <v>9.9749999999999996</v>
      </c>
      <c r="Q100" s="57">
        <f t="shared" si="72"/>
        <v>77</v>
      </c>
      <c r="R100" s="53">
        <v>15.32</v>
      </c>
      <c r="S100" s="11"/>
      <c r="T100" s="21"/>
      <c r="U100" s="38">
        <v>-1.7</v>
      </c>
      <c r="V100" s="38">
        <f>IF(R100&gt;0,R100+U100,"")</f>
        <v>13.620000000000001</v>
      </c>
      <c r="W100" s="39">
        <f t="shared" si="73"/>
        <v>139</v>
      </c>
      <c r="X100" s="53">
        <v>148.01</v>
      </c>
      <c r="Y100" s="11">
        <v>163.28</v>
      </c>
      <c r="Z100" s="21">
        <f t="shared" ref="Z100:Z131" si="106">IF(Y100&gt;0,-((X100-Y100)/Y100)*-1,"")</f>
        <v>-9.3520333170014763E-2</v>
      </c>
      <c r="AA100" s="37">
        <f t="shared" si="92"/>
        <v>246.68333333333334</v>
      </c>
      <c r="AB100" s="59">
        <v>-22</v>
      </c>
      <c r="AC100" s="38">
        <f t="shared" si="93"/>
        <v>224.68333333333334</v>
      </c>
      <c r="AD100" s="39">
        <f t="shared" si="75"/>
        <v>54</v>
      </c>
      <c r="AE100" s="65">
        <v>2.4700000000000002</v>
      </c>
      <c r="AF100" s="11">
        <v>2.0099999999999998</v>
      </c>
      <c r="AG100" s="21">
        <f t="shared" ref="AG100:AG131" si="107">IF(AF100&gt;0,-((AE100-AF100)/AF100)*-1,"")</f>
        <v>0.22885572139303506</v>
      </c>
      <c r="AH100" s="38">
        <v>1</v>
      </c>
      <c r="AI100" s="38">
        <f t="shared" si="100"/>
        <v>3.47</v>
      </c>
      <c r="AJ100" s="38">
        <f t="shared" si="101"/>
        <v>-3.47</v>
      </c>
      <c r="AK100" s="39">
        <f t="shared" si="77"/>
        <v>99</v>
      </c>
      <c r="AL100" s="65">
        <v>3.4</v>
      </c>
      <c r="AM100" s="11"/>
      <c r="AN100" s="21" t="str">
        <f t="shared" ref="AN100:AN131" si="108">IF(AM100&gt;0,-((AL100-AM100)/AM100)*-1,"")</f>
        <v/>
      </c>
      <c r="AO100" s="38">
        <v>2.5</v>
      </c>
      <c r="AP100" s="38">
        <f t="shared" si="94"/>
        <v>5.9</v>
      </c>
      <c r="AQ100" s="38">
        <f t="shared" si="95"/>
        <v>-5.9</v>
      </c>
      <c r="AR100" s="39">
        <f t="shared" si="79"/>
        <v>22</v>
      </c>
      <c r="AS100" s="62">
        <v>0.8</v>
      </c>
      <c r="AT100" s="11"/>
      <c r="AU100" s="21" t="str">
        <f t="shared" ref="AU100:AU131" si="109">IF(AT100&gt;0,-((AS100-AT100)/AT100)*-1,"")</f>
        <v/>
      </c>
      <c r="AV100" s="38">
        <v>0.4</v>
      </c>
      <c r="AW100" s="38">
        <f t="shared" ref="AW100:AW131" si="110">IF(AS100&gt;0,AS100+AV100,AT100+AV100)</f>
        <v>1.2000000000000002</v>
      </c>
      <c r="AX100" s="38">
        <f t="shared" ref="AX100:AX131" si="111">-AW100</f>
        <v>-1.2000000000000002</v>
      </c>
      <c r="AY100" s="46">
        <f t="shared" si="83"/>
        <v>45</v>
      </c>
      <c r="AZ100" s="68">
        <v>19.43</v>
      </c>
      <c r="BA100" s="11">
        <v>5.69</v>
      </c>
      <c r="BB100" s="21">
        <f t="shared" ref="BB100:BB131" si="112">IF(BA100&gt;0,-((AZ100-BA100)/BA100)*-1,"")</f>
        <v>2.4147627416520208</v>
      </c>
      <c r="BC100" s="38">
        <v>12.3</v>
      </c>
      <c r="BD100" s="38">
        <f t="shared" si="102"/>
        <v>31.73</v>
      </c>
      <c r="BE100" s="38">
        <f t="shared" si="103"/>
        <v>-31.73</v>
      </c>
      <c r="BF100" s="46">
        <f t="shared" si="85"/>
        <v>32</v>
      </c>
      <c r="BG100" s="68">
        <v>5.55</v>
      </c>
      <c r="BH100" s="11"/>
      <c r="BI100" s="21" t="str">
        <f t="shared" ref="BI100:BI131" si="113">IF(BH100&gt;0,-((BG100-BH100)/BH100)*-1,"")</f>
        <v/>
      </c>
      <c r="BJ100" s="38">
        <v>9.5</v>
      </c>
      <c r="BK100" s="38">
        <f t="shared" si="104"/>
        <v>15.05</v>
      </c>
      <c r="BL100" s="38">
        <f t="shared" si="105"/>
        <v>-15.05</v>
      </c>
      <c r="BM100" s="46">
        <f t="shared" si="87"/>
        <v>109</v>
      </c>
      <c r="BN100" s="68">
        <v>4.8499999999999996</v>
      </c>
      <c r="BO100" s="11"/>
      <c r="BP100" s="21" t="str">
        <f t="shared" si="88"/>
        <v/>
      </c>
      <c r="BQ100" s="8">
        <v>2.8</v>
      </c>
      <c r="BR100" s="8">
        <f t="shared" si="90"/>
        <v>7.6499999999999995</v>
      </c>
      <c r="BS100" s="8">
        <f t="shared" si="97"/>
        <v>-7.6499999999999995</v>
      </c>
      <c r="BT100" s="60">
        <f t="shared" si="89"/>
        <v>40</v>
      </c>
    </row>
    <row r="101" spans="1:72" x14ac:dyDescent="0.3">
      <c r="A101" s="1">
        <v>925622</v>
      </c>
      <c r="B101" s="22" t="s">
        <v>205</v>
      </c>
      <c r="C101" s="26" t="s">
        <v>8</v>
      </c>
      <c r="D101" s="72">
        <f t="shared" si="70"/>
        <v>788</v>
      </c>
      <c r="E101" s="57">
        <f t="shared" si="71"/>
        <v>72</v>
      </c>
      <c r="F101" s="90" t="s">
        <v>256</v>
      </c>
      <c r="G101" s="91" t="s">
        <v>21</v>
      </c>
      <c r="H101" s="91" t="s">
        <v>21</v>
      </c>
      <c r="I101" s="92" t="s">
        <v>21</v>
      </c>
      <c r="J101" s="83">
        <v>21</v>
      </c>
      <c r="K101" s="53">
        <v>8.6</v>
      </c>
      <c r="L101" s="11">
        <v>9.48</v>
      </c>
      <c r="M101" s="21">
        <f t="shared" si="96"/>
        <v>-9.2827004219409356E-2</v>
      </c>
      <c r="N101" s="37">
        <f t="shared" si="98"/>
        <v>12.899999999999999</v>
      </c>
      <c r="O101" s="38">
        <v>-2.4</v>
      </c>
      <c r="P101" s="38">
        <f t="shared" si="99"/>
        <v>10.499999999999998</v>
      </c>
      <c r="Q101" s="57">
        <f t="shared" si="72"/>
        <v>136</v>
      </c>
      <c r="R101" s="53">
        <v>14.49</v>
      </c>
      <c r="S101" s="11"/>
      <c r="T101" s="21"/>
      <c r="U101" s="38">
        <v>-1.7</v>
      </c>
      <c r="V101" s="38">
        <f>IF(R101&gt;0,R101+U101,"")</f>
        <v>12.790000000000001</v>
      </c>
      <c r="W101" s="39">
        <f t="shared" si="73"/>
        <v>86</v>
      </c>
      <c r="X101" s="53">
        <v>156.63999999999999</v>
      </c>
      <c r="Y101" s="11">
        <v>159.25</v>
      </c>
      <c r="Z101" s="21">
        <f t="shared" si="106"/>
        <v>-1.6389324960753619E-2</v>
      </c>
      <c r="AA101" s="37">
        <f t="shared" si="92"/>
        <v>261.06666666666666</v>
      </c>
      <c r="AB101" s="59">
        <v>-22</v>
      </c>
      <c r="AC101" s="38">
        <f t="shared" si="93"/>
        <v>239.06666666666666</v>
      </c>
      <c r="AD101" s="39">
        <f t="shared" si="75"/>
        <v>97</v>
      </c>
      <c r="AE101" s="65">
        <v>2.25</v>
      </c>
      <c r="AF101" s="11">
        <v>2.13</v>
      </c>
      <c r="AG101" s="21">
        <f t="shared" si="107"/>
        <v>5.6338028169014134E-2</v>
      </c>
      <c r="AH101" s="38">
        <v>1</v>
      </c>
      <c r="AI101" s="38">
        <f t="shared" si="100"/>
        <v>3.25</v>
      </c>
      <c r="AJ101" s="38">
        <f t="shared" si="101"/>
        <v>-3.25</v>
      </c>
      <c r="AK101" s="39">
        <f t="shared" si="77"/>
        <v>152</v>
      </c>
      <c r="AL101" s="65">
        <v>3.75</v>
      </c>
      <c r="AM101" s="11"/>
      <c r="AN101" s="21" t="str">
        <f t="shared" si="108"/>
        <v/>
      </c>
      <c r="AO101" s="38">
        <v>2.5</v>
      </c>
      <c r="AP101" s="38">
        <f t="shared" si="94"/>
        <v>6.25</v>
      </c>
      <c r="AQ101" s="38">
        <f t="shared" si="95"/>
        <v>-6.25</v>
      </c>
      <c r="AR101" s="39">
        <f t="shared" si="79"/>
        <v>3</v>
      </c>
      <c r="AS101" s="62">
        <v>0.65</v>
      </c>
      <c r="AT101" s="11"/>
      <c r="AU101" s="21" t="str">
        <f t="shared" si="109"/>
        <v/>
      </c>
      <c r="AV101" s="38">
        <v>0.4</v>
      </c>
      <c r="AW101" s="38">
        <f t="shared" si="110"/>
        <v>1.05</v>
      </c>
      <c r="AX101" s="38">
        <f t="shared" si="111"/>
        <v>-1.05</v>
      </c>
      <c r="AY101" s="46">
        <f t="shared" si="83"/>
        <v>147</v>
      </c>
      <c r="AZ101" s="68">
        <v>15.59</v>
      </c>
      <c r="BA101" s="11">
        <v>9.1199999999999992</v>
      </c>
      <c r="BB101" s="21">
        <f t="shared" si="112"/>
        <v>0.70942982456140369</v>
      </c>
      <c r="BC101" s="38">
        <v>12.3</v>
      </c>
      <c r="BD101" s="38">
        <f t="shared" si="102"/>
        <v>27.89</v>
      </c>
      <c r="BE101" s="38">
        <f t="shared" si="103"/>
        <v>-27.89</v>
      </c>
      <c r="BF101" s="46">
        <f t="shared" si="85"/>
        <v>59</v>
      </c>
      <c r="BG101" s="68">
        <v>7.72</v>
      </c>
      <c r="BH101" s="11"/>
      <c r="BI101" s="21" t="str">
        <f t="shared" si="113"/>
        <v/>
      </c>
      <c r="BJ101" s="38">
        <v>9.5</v>
      </c>
      <c r="BK101" s="38">
        <f t="shared" si="104"/>
        <v>17.22</v>
      </c>
      <c r="BL101" s="38">
        <f t="shared" si="105"/>
        <v>-17.22</v>
      </c>
      <c r="BM101" s="46">
        <f t="shared" si="87"/>
        <v>48</v>
      </c>
      <c r="BN101" s="68">
        <v>4.4400000000000004</v>
      </c>
      <c r="BO101" s="11"/>
      <c r="BP101" s="21" t="str">
        <f t="shared" si="88"/>
        <v/>
      </c>
      <c r="BQ101" s="8">
        <v>2.8</v>
      </c>
      <c r="BR101" s="8">
        <f t="shared" si="90"/>
        <v>7.24</v>
      </c>
      <c r="BS101" s="8">
        <f t="shared" si="97"/>
        <v>-7.24</v>
      </c>
      <c r="BT101" s="60">
        <f t="shared" si="89"/>
        <v>60</v>
      </c>
    </row>
    <row r="102" spans="1:72" x14ac:dyDescent="0.3">
      <c r="A102" s="1">
        <v>935116</v>
      </c>
      <c r="B102" s="22" t="s">
        <v>206</v>
      </c>
      <c r="C102" s="26" t="s">
        <v>8</v>
      </c>
      <c r="D102" s="72">
        <f t="shared" si="70"/>
        <v>885</v>
      </c>
      <c r="E102" s="57">
        <f t="shared" si="71"/>
        <v>94</v>
      </c>
      <c r="F102" s="90" t="s">
        <v>256</v>
      </c>
      <c r="G102" s="91" t="s">
        <v>21</v>
      </c>
      <c r="H102" s="91" t="s">
        <v>21</v>
      </c>
      <c r="I102" s="92" t="s">
        <v>21</v>
      </c>
      <c r="J102" s="83">
        <v>20</v>
      </c>
      <c r="K102" s="53">
        <v>8.64</v>
      </c>
      <c r="L102" s="11"/>
      <c r="M102" s="21" t="str">
        <f t="shared" si="96"/>
        <v/>
      </c>
      <c r="N102" s="37">
        <f t="shared" si="98"/>
        <v>12.96</v>
      </c>
      <c r="O102" s="38">
        <v>-2.4</v>
      </c>
      <c r="P102" s="38">
        <f t="shared" si="99"/>
        <v>10.56</v>
      </c>
      <c r="Q102" s="57">
        <f t="shared" si="72"/>
        <v>145</v>
      </c>
      <c r="R102" s="53" t="s">
        <v>10</v>
      </c>
      <c r="S102" s="11"/>
      <c r="T102" s="21"/>
      <c r="U102" s="38">
        <v>-1.7</v>
      </c>
      <c r="V102" s="38"/>
      <c r="W102" s="39">
        <f t="shared" si="73"/>
        <v>192</v>
      </c>
      <c r="X102" s="53">
        <v>170.49</v>
      </c>
      <c r="Y102" s="11"/>
      <c r="Z102" s="21" t="str">
        <f t="shared" si="106"/>
        <v/>
      </c>
      <c r="AA102" s="37">
        <f t="shared" si="92"/>
        <v>284.15000000000003</v>
      </c>
      <c r="AB102" s="59">
        <v>-22</v>
      </c>
      <c r="AC102" s="38">
        <f t="shared" si="93"/>
        <v>262.15000000000003</v>
      </c>
      <c r="AD102" s="39">
        <f t="shared" si="75"/>
        <v>170</v>
      </c>
      <c r="AE102" s="65">
        <v>2.48</v>
      </c>
      <c r="AF102" s="11"/>
      <c r="AG102" s="21" t="str">
        <f t="shared" si="107"/>
        <v/>
      </c>
      <c r="AH102" s="38">
        <v>1</v>
      </c>
      <c r="AI102" s="38">
        <f t="shared" si="100"/>
        <v>3.48</v>
      </c>
      <c r="AJ102" s="38">
        <f t="shared" si="101"/>
        <v>-3.48</v>
      </c>
      <c r="AK102" s="39">
        <f t="shared" si="77"/>
        <v>97</v>
      </c>
      <c r="AL102" s="65">
        <v>3.4</v>
      </c>
      <c r="AM102" s="11"/>
      <c r="AN102" s="21" t="str">
        <f t="shared" si="108"/>
        <v/>
      </c>
      <c r="AO102" s="38">
        <v>2.5</v>
      </c>
      <c r="AP102" s="38">
        <f t="shared" si="94"/>
        <v>5.9</v>
      </c>
      <c r="AQ102" s="38">
        <f t="shared" si="95"/>
        <v>-5.9</v>
      </c>
      <c r="AR102" s="39">
        <f t="shared" si="79"/>
        <v>22</v>
      </c>
      <c r="AS102" s="62">
        <v>0.8</v>
      </c>
      <c r="AT102" s="11"/>
      <c r="AU102" s="21" t="str">
        <f t="shared" si="109"/>
        <v/>
      </c>
      <c r="AV102" s="38">
        <v>0.4</v>
      </c>
      <c r="AW102" s="38">
        <f t="shared" si="110"/>
        <v>1.2000000000000002</v>
      </c>
      <c r="AX102" s="38">
        <f t="shared" si="111"/>
        <v>-1.2000000000000002</v>
      </c>
      <c r="AY102" s="46">
        <f t="shared" si="83"/>
        <v>45</v>
      </c>
      <c r="AZ102" s="68">
        <v>12.89</v>
      </c>
      <c r="BA102" s="11"/>
      <c r="BB102" s="21" t="str">
        <f t="shared" si="112"/>
        <v/>
      </c>
      <c r="BC102" s="38">
        <v>12.3</v>
      </c>
      <c r="BD102" s="38">
        <f t="shared" si="102"/>
        <v>25.19</v>
      </c>
      <c r="BE102" s="38">
        <f t="shared" si="103"/>
        <v>-25.19</v>
      </c>
      <c r="BF102" s="46">
        <f t="shared" si="85"/>
        <v>98</v>
      </c>
      <c r="BG102" s="68">
        <v>8.32</v>
      </c>
      <c r="BH102" s="11"/>
      <c r="BI102" s="21" t="str">
        <f t="shared" si="113"/>
        <v/>
      </c>
      <c r="BJ102" s="38">
        <v>9.5</v>
      </c>
      <c r="BK102" s="38">
        <f t="shared" si="104"/>
        <v>17.82</v>
      </c>
      <c r="BL102" s="38">
        <f t="shared" si="105"/>
        <v>-17.82</v>
      </c>
      <c r="BM102" s="46">
        <f t="shared" si="87"/>
        <v>36</v>
      </c>
      <c r="BN102" s="68">
        <v>4.1100000000000003</v>
      </c>
      <c r="BO102" s="11"/>
      <c r="BP102" s="21" t="str">
        <f t="shared" si="88"/>
        <v/>
      </c>
      <c r="BQ102" s="8">
        <v>2.8</v>
      </c>
      <c r="BR102" s="8">
        <f t="shared" si="90"/>
        <v>6.91</v>
      </c>
      <c r="BS102" s="8">
        <f t="shared" si="97"/>
        <v>-6.91</v>
      </c>
      <c r="BT102" s="60">
        <f t="shared" si="89"/>
        <v>80</v>
      </c>
    </row>
    <row r="103" spans="1:72" x14ac:dyDescent="0.3">
      <c r="A103" s="1">
        <v>930075</v>
      </c>
      <c r="B103" s="22" t="s">
        <v>203</v>
      </c>
      <c r="C103" s="26" t="s">
        <v>8</v>
      </c>
      <c r="D103" s="72">
        <f t="shared" si="70"/>
        <v>1061</v>
      </c>
      <c r="E103" s="57">
        <f t="shared" si="71"/>
        <v>118</v>
      </c>
      <c r="F103" s="90" t="s">
        <v>256</v>
      </c>
      <c r="G103" s="91" t="s">
        <v>21</v>
      </c>
      <c r="H103" s="91" t="s">
        <v>21</v>
      </c>
      <c r="I103" s="92" t="s">
        <v>21</v>
      </c>
      <c r="J103" s="83">
        <v>21</v>
      </c>
      <c r="K103" s="53">
        <v>8.35</v>
      </c>
      <c r="L103" s="11"/>
      <c r="M103" s="21" t="str">
        <f t="shared" si="96"/>
        <v/>
      </c>
      <c r="N103" s="37">
        <f t="shared" si="98"/>
        <v>12.524999999999999</v>
      </c>
      <c r="O103" s="38">
        <v>-2.4</v>
      </c>
      <c r="P103" s="38">
        <f t="shared" si="99"/>
        <v>10.124999999999998</v>
      </c>
      <c r="Q103" s="57">
        <f t="shared" si="72"/>
        <v>91</v>
      </c>
      <c r="R103" s="53">
        <v>17.059999999999999</v>
      </c>
      <c r="S103" s="11"/>
      <c r="T103" s="21"/>
      <c r="U103" s="38">
        <v>-1.7</v>
      </c>
      <c r="V103" s="38">
        <f t="shared" ref="V103:V108" si="114">IF(R103&gt;0,R103+U103,"")</f>
        <v>15.36</v>
      </c>
      <c r="W103" s="39">
        <f t="shared" si="73"/>
        <v>177</v>
      </c>
      <c r="X103" s="53">
        <v>179.19</v>
      </c>
      <c r="Y103" s="11"/>
      <c r="Z103" s="21" t="str">
        <f t="shared" si="106"/>
        <v/>
      </c>
      <c r="AA103" s="37">
        <f t="shared" si="92"/>
        <v>298.64999999999998</v>
      </c>
      <c r="AB103" s="59">
        <v>-22</v>
      </c>
      <c r="AC103" s="38">
        <f t="shared" si="93"/>
        <v>276.64999999999998</v>
      </c>
      <c r="AD103" s="39">
        <f t="shared" si="75"/>
        <v>195</v>
      </c>
      <c r="AE103" s="65">
        <v>2.08</v>
      </c>
      <c r="AF103" s="11"/>
      <c r="AG103" s="21" t="str">
        <f t="shared" si="107"/>
        <v/>
      </c>
      <c r="AH103" s="38">
        <v>1</v>
      </c>
      <c r="AI103" s="38">
        <f t="shared" si="100"/>
        <v>3.08</v>
      </c>
      <c r="AJ103" s="38">
        <f t="shared" si="101"/>
        <v>-3.08</v>
      </c>
      <c r="AK103" s="39">
        <f t="shared" si="77"/>
        <v>185</v>
      </c>
      <c r="AL103" s="65">
        <v>3.44</v>
      </c>
      <c r="AM103" s="11"/>
      <c r="AN103" s="21" t="str">
        <f t="shared" si="108"/>
        <v/>
      </c>
      <c r="AO103" s="38">
        <v>2.5</v>
      </c>
      <c r="AP103" s="38">
        <f t="shared" si="94"/>
        <v>5.9399999999999995</v>
      </c>
      <c r="AQ103" s="38">
        <f t="shared" si="95"/>
        <v>-5.9399999999999995</v>
      </c>
      <c r="AR103" s="39">
        <f t="shared" si="79"/>
        <v>19</v>
      </c>
      <c r="AS103" s="62">
        <v>0.75</v>
      </c>
      <c r="AT103" s="11"/>
      <c r="AU103" s="21" t="str">
        <f t="shared" si="109"/>
        <v/>
      </c>
      <c r="AV103" s="38">
        <v>0.4</v>
      </c>
      <c r="AW103" s="38">
        <f t="shared" si="110"/>
        <v>1.1499999999999999</v>
      </c>
      <c r="AX103" s="38">
        <f t="shared" si="111"/>
        <v>-1.1499999999999999</v>
      </c>
      <c r="AY103" s="46">
        <f t="shared" si="83"/>
        <v>85</v>
      </c>
      <c r="AZ103" s="68">
        <v>17.96</v>
      </c>
      <c r="BA103" s="11"/>
      <c r="BB103" s="21" t="str">
        <f t="shared" si="112"/>
        <v/>
      </c>
      <c r="BC103" s="38">
        <v>12.3</v>
      </c>
      <c r="BD103" s="38">
        <f t="shared" si="102"/>
        <v>30.26</v>
      </c>
      <c r="BE103" s="38">
        <f t="shared" si="103"/>
        <v>-30.26</v>
      </c>
      <c r="BF103" s="46">
        <f t="shared" si="85"/>
        <v>42</v>
      </c>
      <c r="BG103" s="68">
        <v>5.34</v>
      </c>
      <c r="BH103" s="11"/>
      <c r="BI103" s="21" t="str">
        <f t="shared" si="113"/>
        <v/>
      </c>
      <c r="BJ103" s="38">
        <v>9.5</v>
      </c>
      <c r="BK103" s="38">
        <f t="shared" si="104"/>
        <v>14.84</v>
      </c>
      <c r="BL103" s="38">
        <f t="shared" si="105"/>
        <v>-14.84</v>
      </c>
      <c r="BM103" s="46">
        <f t="shared" si="87"/>
        <v>119</v>
      </c>
      <c r="BN103" s="68">
        <v>3.19</v>
      </c>
      <c r="BO103" s="11"/>
      <c r="BP103" s="21" t="str">
        <f t="shared" si="88"/>
        <v/>
      </c>
      <c r="BQ103" s="8">
        <v>2.8</v>
      </c>
      <c r="BR103" s="8">
        <f t="shared" si="90"/>
        <v>5.99</v>
      </c>
      <c r="BS103" s="8">
        <f t="shared" si="97"/>
        <v>-5.99</v>
      </c>
      <c r="BT103" s="60">
        <f t="shared" si="89"/>
        <v>148</v>
      </c>
    </row>
    <row r="104" spans="1:72" x14ac:dyDescent="0.3">
      <c r="A104" s="1">
        <v>938075</v>
      </c>
      <c r="B104" s="22" t="s">
        <v>199</v>
      </c>
      <c r="C104" s="26" t="s">
        <v>8</v>
      </c>
      <c r="D104" s="72">
        <f t="shared" si="70"/>
        <v>1100</v>
      </c>
      <c r="E104" s="57">
        <f t="shared" si="71"/>
        <v>129</v>
      </c>
      <c r="F104" s="90" t="s">
        <v>256</v>
      </c>
      <c r="G104" s="91" t="s">
        <v>21</v>
      </c>
      <c r="H104" s="91" t="s">
        <v>21</v>
      </c>
      <c r="I104" s="92" t="s">
        <v>21</v>
      </c>
      <c r="J104" s="83">
        <v>13</v>
      </c>
      <c r="K104" s="53">
        <v>8.2899999999999991</v>
      </c>
      <c r="L104" s="11"/>
      <c r="M104" s="21" t="str">
        <f t="shared" si="96"/>
        <v/>
      </c>
      <c r="N104" s="37">
        <f t="shared" si="98"/>
        <v>12.434999999999999</v>
      </c>
      <c r="O104" s="38">
        <v>-2.4</v>
      </c>
      <c r="P104" s="38">
        <f t="shared" si="99"/>
        <v>10.034999999999998</v>
      </c>
      <c r="Q104" s="57">
        <f t="shared" si="72"/>
        <v>83</v>
      </c>
      <c r="R104" s="53">
        <v>15.98</v>
      </c>
      <c r="S104" s="11"/>
      <c r="T104" s="21"/>
      <c r="U104" s="38">
        <v>-1.7</v>
      </c>
      <c r="V104" s="38">
        <f t="shared" si="114"/>
        <v>14.280000000000001</v>
      </c>
      <c r="W104" s="39">
        <f t="shared" si="73"/>
        <v>162</v>
      </c>
      <c r="X104" s="53">
        <v>165.83</v>
      </c>
      <c r="Y104" s="11"/>
      <c r="Z104" s="21" t="str">
        <f t="shared" si="106"/>
        <v/>
      </c>
      <c r="AA104" s="37">
        <f t="shared" si="92"/>
        <v>276.38333333333333</v>
      </c>
      <c r="AB104" s="59">
        <v>-22</v>
      </c>
      <c r="AC104" s="38">
        <f t="shared" si="93"/>
        <v>254.38333333333333</v>
      </c>
      <c r="AD104" s="39">
        <f t="shared" si="75"/>
        <v>145</v>
      </c>
      <c r="AE104" s="65">
        <v>2.37</v>
      </c>
      <c r="AF104" s="11"/>
      <c r="AG104" s="21" t="str">
        <f t="shared" si="107"/>
        <v/>
      </c>
      <c r="AH104" s="38">
        <v>1</v>
      </c>
      <c r="AI104" s="38">
        <f t="shared" si="100"/>
        <v>3.37</v>
      </c>
      <c r="AJ104" s="38">
        <f t="shared" si="101"/>
        <v>-3.37</v>
      </c>
      <c r="AK104" s="39">
        <f t="shared" si="77"/>
        <v>130</v>
      </c>
      <c r="AL104" s="65">
        <v>3.61</v>
      </c>
      <c r="AM104" s="11"/>
      <c r="AN104" s="21" t="str">
        <f t="shared" si="108"/>
        <v/>
      </c>
      <c r="AO104" s="38">
        <v>2.5</v>
      </c>
      <c r="AP104" s="38">
        <f t="shared" si="94"/>
        <v>6.1099999999999994</v>
      </c>
      <c r="AQ104" s="38">
        <f t="shared" si="95"/>
        <v>-6.1099999999999994</v>
      </c>
      <c r="AR104" s="39">
        <f t="shared" si="79"/>
        <v>10</v>
      </c>
      <c r="AS104" s="62">
        <v>0.6</v>
      </c>
      <c r="AT104" s="11"/>
      <c r="AU104" s="21" t="str">
        <f t="shared" si="109"/>
        <v/>
      </c>
      <c r="AV104" s="38">
        <v>0.4</v>
      </c>
      <c r="AW104" s="38">
        <f t="shared" si="110"/>
        <v>1</v>
      </c>
      <c r="AX104" s="38">
        <f t="shared" si="111"/>
        <v>-1</v>
      </c>
      <c r="AY104" s="46">
        <f t="shared" si="83"/>
        <v>174</v>
      </c>
      <c r="AZ104" s="68">
        <v>11.5</v>
      </c>
      <c r="BA104" s="11"/>
      <c r="BB104" s="21" t="str">
        <f t="shared" si="112"/>
        <v/>
      </c>
      <c r="BC104" s="38">
        <v>12.3</v>
      </c>
      <c r="BD104" s="38">
        <f t="shared" si="102"/>
        <v>23.8</v>
      </c>
      <c r="BE104" s="38">
        <f t="shared" si="103"/>
        <v>-23.8</v>
      </c>
      <c r="BF104" s="46">
        <f t="shared" si="85"/>
        <v>120</v>
      </c>
      <c r="BG104" s="68">
        <v>7.11</v>
      </c>
      <c r="BH104" s="11"/>
      <c r="BI104" s="21" t="str">
        <f t="shared" si="113"/>
        <v/>
      </c>
      <c r="BJ104" s="38">
        <v>9.5</v>
      </c>
      <c r="BK104" s="38">
        <f t="shared" si="104"/>
        <v>16.61</v>
      </c>
      <c r="BL104" s="38">
        <f t="shared" si="105"/>
        <v>-16.61</v>
      </c>
      <c r="BM104" s="46">
        <f t="shared" si="87"/>
        <v>62</v>
      </c>
      <c r="BN104" s="68" t="s">
        <v>10</v>
      </c>
      <c r="BO104" s="11"/>
      <c r="BP104" s="21" t="str">
        <f t="shared" si="88"/>
        <v/>
      </c>
      <c r="BQ104" s="8">
        <v>2.8</v>
      </c>
      <c r="BR104" s="8"/>
      <c r="BS104" s="8"/>
      <c r="BT104" s="60">
        <f t="shared" si="89"/>
        <v>214</v>
      </c>
    </row>
    <row r="105" spans="1:72" x14ac:dyDescent="0.3">
      <c r="A105" s="1">
        <v>930755</v>
      </c>
      <c r="B105" s="22" t="s">
        <v>198</v>
      </c>
      <c r="C105" s="26" t="s">
        <v>8</v>
      </c>
      <c r="D105" s="72">
        <f t="shared" si="70"/>
        <v>1102</v>
      </c>
      <c r="E105" s="57">
        <f t="shared" si="71"/>
        <v>130</v>
      </c>
      <c r="F105" s="90" t="s">
        <v>256</v>
      </c>
      <c r="G105" s="91" t="s">
        <v>21</v>
      </c>
      <c r="H105" s="91" t="s">
        <v>21</v>
      </c>
      <c r="I105" s="92" t="s">
        <v>21</v>
      </c>
      <c r="J105" s="83">
        <v>21</v>
      </c>
      <c r="K105" s="53">
        <v>8.41</v>
      </c>
      <c r="L105" s="11">
        <v>9.2899999999999991</v>
      </c>
      <c r="M105" s="21">
        <f t="shared" si="96"/>
        <v>-9.4725511302475682E-2</v>
      </c>
      <c r="N105" s="37">
        <f t="shared" si="98"/>
        <v>12.615</v>
      </c>
      <c r="O105" s="38">
        <v>-2.4</v>
      </c>
      <c r="P105" s="38">
        <f t="shared" si="99"/>
        <v>10.215</v>
      </c>
      <c r="Q105" s="57">
        <f t="shared" si="72"/>
        <v>105</v>
      </c>
      <c r="R105" s="53">
        <v>15.84</v>
      </c>
      <c r="S105" s="11"/>
      <c r="T105" s="21"/>
      <c r="U105" s="38">
        <v>-1.7</v>
      </c>
      <c r="V105" s="38">
        <f t="shared" si="114"/>
        <v>14.14</v>
      </c>
      <c r="W105" s="39">
        <f t="shared" si="73"/>
        <v>154</v>
      </c>
      <c r="X105" s="53">
        <v>162.94999999999999</v>
      </c>
      <c r="Y105" s="11">
        <v>184.29</v>
      </c>
      <c r="Z105" s="21">
        <f t="shared" si="106"/>
        <v>-0.11579575668782899</v>
      </c>
      <c r="AA105" s="37">
        <f t="shared" si="92"/>
        <v>271.58333333333331</v>
      </c>
      <c r="AB105" s="59">
        <v>-22</v>
      </c>
      <c r="AC105" s="38">
        <f t="shared" si="93"/>
        <v>249.58333333333331</v>
      </c>
      <c r="AD105" s="39">
        <f t="shared" si="75"/>
        <v>129</v>
      </c>
      <c r="AE105" s="65">
        <v>2.29</v>
      </c>
      <c r="AF105" s="11">
        <v>1.74</v>
      </c>
      <c r="AG105" s="21">
        <f t="shared" si="107"/>
        <v>0.31609195402298851</v>
      </c>
      <c r="AH105" s="38">
        <v>1</v>
      </c>
      <c r="AI105" s="38">
        <f t="shared" si="100"/>
        <v>3.29</v>
      </c>
      <c r="AJ105" s="38">
        <f t="shared" si="101"/>
        <v>-3.29</v>
      </c>
      <c r="AK105" s="39">
        <f t="shared" si="77"/>
        <v>146</v>
      </c>
      <c r="AL105" s="65">
        <v>3.76</v>
      </c>
      <c r="AM105" s="11"/>
      <c r="AN105" s="21" t="str">
        <f t="shared" si="108"/>
        <v/>
      </c>
      <c r="AO105" s="38">
        <v>2.5</v>
      </c>
      <c r="AP105" s="38">
        <f t="shared" si="94"/>
        <v>6.26</v>
      </c>
      <c r="AQ105" s="38">
        <f t="shared" si="95"/>
        <v>-6.26</v>
      </c>
      <c r="AR105" s="39">
        <f t="shared" si="79"/>
        <v>2</v>
      </c>
      <c r="AS105" s="62">
        <v>0.5</v>
      </c>
      <c r="AT105" s="11"/>
      <c r="AU105" s="21" t="str">
        <f t="shared" si="109"/>
        <v/>
      </c>
      <c r="AV105" s="38">
        <v>0.4</v>
      </c>
      <c r="AW105" s="38">
        <f t="shared" si="110"/>
        <v>0.9</v>
      </c>
      <c r="AX105" s="38">
        <f t="shared" si="111"/>
        <v>-0.9</v>
      </c>
      <c r="AY105" s="46">
        <f t="shared" si="83"/>
        <v>199</v>
      </c>
      <c r="AZ105" s="68">
        <v>12.15</v>
      </c>
      <c r="BA105" s="11">
        <v>5.07</v>
      </c>
      <c r="BB105" s="21">
        <f t="shared" si="112"/>
        <v>1.3964497041420119</v>
      </c>
      <c r="BC105" s="38">
        <v>12.3</v>
      </c>
      <c r="BD105" s="38">
        <f t="shared" si="102"/>
        <v>24.450000000000003</v>
      </c>
      <c r="BE105" s="38">
        <f t="shared" si="103"/>
        <v>-24.450000000000003</v>
      </c>
      <c r="BF105" s="46">
        <f t="shared" si="85"/>
        <v>108</v>
      </c>
      <c r="BG105" s="68">
        <v>5.24</v>
      </c>
      <c r="BH105" s="11"/>
      <c r="BI105" s="21" t="str">
        <f t="shared" si="113"/>
        <v/>
      </c>
      <c r="BJ105" s="38">
        <v>9.5</v>
      </c>
      <c r="BK105" s="38">
        <f t="shared" si="104"/>
        <v>14.74</v>
      </c>
      <c r="BL105" s="38">
        <f t="shared" si="105"/>
        <v>-14.74</v>
      </c>
      <c r="BM105" s="46">
        <f t="shared" si="87"/>
        <v>125</v>
      </c>
      <c r="BN105" s="68">
        <v>3.44</v>
      </c>
      <c r="BO105" s="11"/>
      <c r="BP105" s="21" t="str">
        <f t="shared" si="88"/>
        <v/>
      </c>
      <c r="BQ105" s="8">
        <v>2.8</v>
      </c>
      <c r="BR105" s="8">
        <f t="shared" ref="BR105:BR128" si="115">IF(BN105&gt;0,BN105+BQ105,BO105+BQ105)</f>
        <v>6.24</v>
      </c>
      <c r="BS105" s="8">
        <f t="shared" ref="BS105:BS128" si="116">-BR105</f>
        <v>-6.24</v>
      </c>
      <c r="BT105" s="60">
        <f t="shared" si="89"/>
        <v>134</v>
      </c>
    </row>
    <row r="106" spans="1:72" x14ac:dyDescent="0.3">
      <c r="A106" s="1">
        <v>927537</v>
      </c>
      <c r="B106" s="22" t="s">
        <v>201</v>
      </c>
      <c r="C106" s="26" t="s">
        <v>8</v>
      </c>
      <c r="D106" s="72">
        <f t="shared" si="70"/>
        <v>1145</v>
      </c>
      <c r="E106" s="57">
        <f t="shared" si="71"/>
        <v>137</v>
      </c>
      <c r="F106" s="90" t="s">
        <v>256</v>
      </c>
      <c r="G106" s="91" t="s">
        <v>21</v>
      </c>
      <c r="H106" s="91" t="s">
        <v>21</v>
      </c>
      <c r="I106" s="92" t="s">
        <v>21</v>
      </c>
      <c r="J106" s="83">
        <v>19</v>
      </c>
      <c r="K106" s="53">
        <v>8.5299999999999994</v>
      </c>
      <c r="L106" s="11">
        <v>9.68</v>
      </c>
      <c r="M106" s="21">
        <f t="shared" si="96"/>
        <v>-0.11880165289256202</v>
      </c>
      <c r="N106" s="37">
        <f t="shared" si="98"/>
        <v>12.794999999999998</v>
      </c>
      <c r="O106" s="38">
        <v>-2.4</v>
      </c>
      <c r="P106" s="38">
        <f t="shared" si="99"/>
        <v>10.394999999999998</v>
      </c>
      <c r="Q106" s="57">
        <f t="shared" si="72"/>
        <v>125</v>
      </c>
      <c r="R106" s="53">
        <v>15.02</v>
      </c>
      <c r="S106" s="11"/>
      <c r="T106" s="21"/>
      <c r="U106" s="38">
        <v>-1.7</v>
      </c>
      <c r="V106" s="38">
        <f t="shared" si="114"/>
        <v>13.32</v>
      </c>
      <c r="W106" s="39">
        <f t="shared" si="73"/>
        <v>122</v>
      </c>
      <c r="X106" s="53">
        <v>164.57</v>
      </c>
      <c r="Y106" s="11">
        <v>193.51</v>
      </c>
      <c r="Z106" s="21">
        <f t="shared" si="106"/>
        <v>-0.14955299467727765</v>
      </c>
      <c r="AA106" s="37">
        <f t="shared" si="92"/>
        <v>274.2833333333333</v>
      </c>
      <c r="AB106" s="59">
        <v>-22</v>
      </c>
      <c r="AC106" s="38">
        <f t="shared" si="93"/>
        <v>252.2833333333333</v>
      </c>
      <c r="AD106" s="39">
        <f t="shared" si="75"/>
        <v>136</v>
      </c>
      <c r="AE106" s="65">
        <v>2.2999999999999998</v>
      </c>
      <c r="AF106" s="11">
        <v>1.79</v>
      </c>
      <c r="AG106" s="21">
        <f t="shared" si="107"/>
        <v>0.2849162011173183</v>
      </c>
      <c r="AH106" s="38">
        <v>1</v>
      </c>
      <c r="AI106" s="38">
        <f t="shared" si="100"/>
        <v>3.3</v>
      </c>
      <c r="AJ106" s="38">
        <f t="shared" si="101"/>
        <v>-3.3</v>
      </c>
      <c r="AK106" s="39">
        <f t="shared" si="77"/>
        <v>140</v>
      </c>
      <c r="AL106" s="65">
        <v>3.04</v>
      </c>
      <c r="AM106" s="11"/>
      <c r="AN106" s="21" t="str">
        <f t="shared" si="108"/>
        <v/>
      </c>
      <c r="AO106" s="38">
        <v>2.5</v>
      </c>
      <c r="AP106" s="38">
        <f t="shared" si="94"/>
        <v>5.54</v>
      </c>
      <c r="AQ106" s="38">
        <f t="shared" si="95"/>
        <v>-5.54</v>
      </c>
      <c r="AR106" s="39">
        <f t="shared" si="79"/>
        <v>55</v>
      </c>
      <c r="AS106" s="62">
        <v>0.65</v>
      </c>
      <c r="AT106" s="11"/>
      <c r="AU106" s="21" t="str">
        <f t="shared" si="109"/>
        <v/>
      </c>
      <c r="AV106" s="38">
        <v>0.4</v>
      </c>
      <c r="AW106" s="38">
        <f t="shared" si="110"/>
        <v>1.05</v>
      </c>
      <c r="AX106" s="38">
        <f t="shared" si="111"/>
        <v>-1.05</v>
      </c>
      <c r="AY106" s="46">
        <f t="shared" si="83"/>
        <v>147</v>
      </c>
      <c r="AZ106" s="68">
        <v>6.52</v>
      </c>
      <c r="BA106" s="11">
        <v>4.58</v>
      </c>
      <c r="BB106" s="21">
        <f t="shared" si="112"/>
        <v>0.42358078602620075</v>
      </c>
      <c r="BC106" s="38">
        <v>12.3</v>
      </c>
      <c r="BD106" s="38">
        <f t="shared" si="102"/>
        <v>18.82</v>
      </c>
      <c r="BE106" s="38">
        <f t="shared" si="103"/>
        <v>-18.82</v>
      </c>
      <c r="BF106" s="46">
        <f t="shared" si="85"/>
        <v>190</v>
      </c>
      <c r="BG106" s="68">
        <v>6.93</v>
      </c>
      <c r="BH106" s="11"/>
      <c r="BI106" s="21" t="str">
        <f t="shared" si="113"/>
        <v/>
      </c>
      <c r="BJ106" s="38">
        <v>9.5</v>
      </c>
      <c r="BK106" s="38">
        <f t="shared" si="104"/>
        <v>16.43</v>
      </c>
      <c r="BL106" s="38">
        <f t="shared" si="105"/>
        <v>-16.43</v>
      </c>
      <c r="BM106" s="46">
        <f t="shared" si="87"/>
        <v>70</v>
      </c>
      <c r="BN106" s="68">
        <v>2.97</v>
      </c>
      <c r="BO106" s="11"/>
      <c r="BP106" s="21" t="str">
        <f t="shared" si="88"/>
        <v/>
      </c>
      <c r="BQ106" s="8">
        <v>2.8</v>
      </c>
      <c r="BR106" s="8">
        <f t="shared" si="115"/>
        <v>5.77</v>
      </c>
      <c r="BS106" s="8">
        <f t="shared" si="116"/>
        <v>-5.77</v>
      </c>
      <c r="BT106" s="60">
        <f t="shared" si="89"/>
        <v>160</v>
      </c>
    </row>
    <row r="107" spans="1:72" x14ac:dyDescent="0.3">
      <c r="A107" s="1">
        <v>927541</v>
      </c>
      <c r="B107" s="22" t="s">
        <v>207</v>
      </c>
      <c r="C107" s="26" t="s">
        <v>8</v>
      </c>
      <c r="D107" s="72">
        <f t="shared" si="70"/>
        <v>1375</v>
      </c>
      <c r="E107" s="57">
        <f t="shared" si="71"/>
        <v>175</v>
      </c>
      <c r="F107" s="90" t="s">
        <v>256</v>
      </c>
      <c r="G107" s="91" t="s">
        <v>21</v>
      </c>
      <c r="H107" s="91" t="s">
        <v>21</v>
      </c>
      <c r="I107" s="92" t="s">
        <v>21</v>
      </c>
      <c r="J107" s="83">
        <v>19</v>
      </c>
      <c r="K107" s="53">
        <v>9.01</v>
      </c>
      <c r="L107" s="11">
        <v>11.26</v>
      </c>
      <c r="M107" s="21">
        <f t="shared" si="96"/>
        <v>-0.19982238010657194</v>
      </c>
      <c r="N107" s="37">
        <f t="shared" si="98"/>
        <v>13.515000000000001</v>
      </c>
      <c r="O107" s="38">
        <v>-2.4</v>
      </c>
      <c r="P107" s="38">
        <f t="shared" si="99"/>
        <v>11.115</v>
      </c>
      <c r="Q107" s="57">
        <f t="shared" si="72"/>
        <v>188</v>
      </c>
      <c r="R107" s="53">
        <v>15.32</v>
      </c>
      <c r="S107" s="11"/>
      <c r="T107" s="21"/>
      <c r="U107" s="38">
        <v>-1.7</v>
      </c>
      <c r="V107" s="38">
        <f t="shared" si="114"/>
        <v>13.620000000000001</v>
      </c>
      <c r="W107" s="39">
        <f t="shared" si="73"/>
        <v>139</v>
      </c>
      <c r="X107" s="53">
        <v>171.03</v>
      </c>
      <c r="Y107" s="11">
        <v>209</v>
      </c>
      <c r="Z107" s="21">
        <f t="shared" si="106"/>
        <v>-0.18167464114832535</v>
      </c>
      <c r="AA107" s="37">
        <f t="shared" si="92"/>
        <v>285.05</v>
      </c>
      <c r="AB107" s="59">
        <v>-22</v>
      </c>
      <c r="AC107" s="38">
        <f t="shared" si="93"/>
        <v>263.05</v>
      </c>
      <c r="AD107" s="39">
        <f t="shared" si="75"/>
        <v>175</v>
      </c>
      <c r="AE107" s="65">
        <v>2.2999999999999998</v>
      </c>
      <c r="AF107" s="11">
        <v>1.96</v>
      </c>
      <c r="AG107" s="21">
        <f t="shared" si="107"/>
        <v>0.17346938775510198</v>
      </c>
      <c r="AH107" s="38">
        <v>1</v>
      </c>
      <c r="AI107" s="38">
        <f t="shared" si="100"/>
        <v>3.3</v>
      </c>
      <c r="AJ107" s="38">
        <f t="shared" si="101"/>
        <v>-3.3</v>
      </c>
      <c r="AK107" s="39">
        <f t="shared" si="77"/>
        <v>140</v>
      </c>
      <c r="AL107" s="65">
        <v>3.28</v>
      </c>
      <c r="AM107" s="11"/>
      <c r="AN107" s="21" t="str">
        <f t="shared" si="108"/>
        <v/>
      </c>
      <c r="AO107" s="38">
        <v>2.5</v>
      </c>
      <c r="AP107" s="38">
        <f t="shared" si="94"/>
        <v>5.7799999999999994</v>
      </c>
      <c r="AQ107" s="38">
        <f t="shared" si="95"/>
        <v>-5.7799999999999994</v>
      </c>
      <c r="AR107" s="39">
        <f t="shared" si="79"/>
        <v>33</v>
      </c>
      <c r="AS107" s="62">
        <v>0.5</v>
      </c>
      <c r="AT107" s="11"/>
      <c r="AU107" s="21" t="str">
        <f t="shared" si="109"/>
        <v/>
      </c>
      <c r="AV107" s="38">
        <v>0.4</v>
      </c>
      <c r="AW107" s="38">
        <f t="shared" si="110"/>
        <v>0.9</v>
      </c>
      <c r="AX107" s="38">
        <f t="shared" si="111"/>
        <v>-0.9</v>
      </c>
      <c r="AY107" s="46">
        <f t="shared" si="83"/>
        <v>199</v>
      </c>
      <c r="AZ107" s="68">
        <v>7.83</v>
      </c>
      <c r="BA107" s="11">
        <v>4.71</v>
      </c>
      <c r="BB107" s="21">
        <f t="shared" si="112"/>
        <v>0.66242038216560517</v>
      </c>
      <c r="BC107" s="38">
        <v>12.3</v>
      </c>
      <c r="BD107" s="38">
        <f t="shared" si="102"/>
        <v>20.130000000000003</v>
      </c>
      <c r="BE107" s="38">
        <f t="shared" si="103"/>
        <v>-20.130000000000003</v>
      </c>
      <c r="BF107" s="46">
        <f t="shared" si="85"/>
        <v>173</v>
      </c>
      <c r="BG107" s="68">
        <v>4.53</v>
      </c>
      <c r="BH107" s="11"/>
      <c r="BI107" s="21" t="str">
        <f t="shared" si="113"/>
        <v/>
      </c>
      <c r="BJ107" s="38">
        <v>9.5</v>
      </c>
      <c r="BK107" s="38">
        <f t="shared" si="104"/>
        <v>14.030000000000001</v>
      </c>
      <c r="BL107" s="38">
        <f t="shared" si="105"/>
        <v>-14.030000000000001</v>
      </c>
      <c r="BM107" s="46">
        <f t="shared" si="87"/>
        <v>143</v>
      </c>
      <c r="BN107" s="68">
        <v>2.65</v>
      </c>
      <c r="BO107" s="11"/>
      <c r="BP107" s="21" t="str">
        <f t="shared" si="88"/>
        <v/>
      </c>
      <c r="BQ107" s="8">
        <v>2.8</v>
      </c>
      <c r="BR107" s="8">
        <f t="shared" si="115"/>
        <v>5.4499999999999993</v>
      </c>
      <c r="BS107" s="8">
        <f t="shared" si="116"/>
        <v>-5.4499999999999993</v>
      </c>
      <c r="BT107" s="60">
        <f t="shared" si="89"/>
        <v>185</v>
      </c>
    </row>
    <row r="108" spans="1:72" x14ac:dyDescent="0.3">
      <c r="A108" s="1">
        <v>925589</v>
      </c>
      <c r="B108" s="22" t="s">
        <v>202</v>
      </c>
      <c r="C108" s="26" t="s">
        <v>8</v>
      </c>
      <c r="D108" s="72">
        <f t="shared" si="70"/>
        <v>1403</v>
      </c>
      <c r="E108" s="57">
        <f t="shared" si="71"/>
        <v>179</v>
      </c>
      <c r="F108" s="90" t="s">
        <v>256</v>
      </c>
      <c r="G108" s="91" t="s">
        <v>21</v>
      </c>
      <c r="H108" s="91" t="s">
        <v>21</v>
      </c>
      <c r="I108" s="92" t="s">
        <v>21</v>
      </c>
      <c r="J108" s="83">
        <v>11</v>
      </c>
      <c r="K108" s="53">
        <v>8.7899999999999991</v>
      </c>
      <c r="L108" s="11">
        <v>9.4</v>
      </c>
      <c r="M108" s="21">
        <f t="shared" si="96"/>
        <v>-6.4893617021276717E-2</v>
      </c>
      <c r="N108" s="37">
        <f t="shared" si="98"/>
        <v>13.184999999999999</v>
      </c>
      <c r="O108" s="38">
        <v>-2.4</v>
      </c>
      <c r="P108" s="38">
        <f t="shared" si="99"/>
        <v>10.784999999999998</v>
      </c>
      <c r="Q108" s="57">
        <f t="shared" si="72"/>
        <v>167</v>
      </c>
      <c r="R108" s="53">
        <v>17.149999999999999</v>
      </c>
      <c r="S108" s="11"/>
      <c r="T108" s="21"/>
      <c r="U108" s="38">
        <v>-1.7</v>
      </c>
      <c r="V108" s="38">
        <f t="shared" si="114"/>
        <v>15.45</v>
      </c>
      <c r="W108" s="39">
        <f t="shared" si="73"/>
        <v>179</v>
      </c>
      <c r="X108" s="53">
        <v>184.11</v>
      </c>
      <c r="Y108" s="11">
        <v>201.01</v>
      </c>
      <c r="Z108" s="21">
        <f t="shared" si="106"/>
        <v>-8.4075419133376336E-2</v>
      </c>
      <c r="AA108" s="37">
        <f t="shared" si="92"/>
        <v>306.85000000000002</v>
      </c>
      <c r="AB108" s="59">
        <v>-22</v>
      </c>
      <c r="AC108" s="38">
        <f t="shared" si="93"/>
        <v>284.85000000000002</v>
      </c>
      <c r="AD108" s="39">
        <f t="shared" si="75"/>
        <v>199</v>
      </c>
      <c r="AE108" s="65">
        <v>1.9</v>
      </c>
      <c r="AF108" s="11">
        <v>1.89</v>
      </c>
      <c r="AG108" s="21">
        <f t="shared" si="107"/>
        <v>5.2910052910052959E-3</v>
      </c>
      <c r="AH108" s="38">
        <v>1</v>
      </c>
      <c r="AI108" s="38">
        <f t="shared" si="100"/>
        <v>2.9</v>
      </c>
      <c r="AJ108" s="38">
        <f t="shared" si="101"/>
        <v>-2.9</v>
      </c>
      <c r="AK108" s="39">
        <f t="shared" si="77"/>
        <v>199</v>
      </c>
      <c r="AL108" s="65">
        <v>3.1</v>
      </c>
      <c r="AM108" s="11"/>
      <c r="AN108" s="21" t="str">
        <f t="shared" si="108"/>
        <v/>
      </c>
      <c r="AO108" s="38">
        <v>2.5</v>
      </c>
      <c r="AP108" s="38">
        <f t="shared" si="94"/>
        <v>5.6</v>
      </c>
      <c r="AQ108" s="38">
        <f t="shared" si="95"/>
        <v>-5.6</v>
      </c>
      <c r="AR108" s="39">
        <f t="shared" si="79"/>
        <v>48</v>
      </c>
      <c r="AS108" s="62">
        <v>0.6</v>
      </c>
      <c r="AT108" s="11"/>
      <c r="AU108" s="21" t="str">
        <f t="shared" si="109"/>
        <v/>
      </c>
      <c r="AV108" s="38">
        <v>0.4</v>
      </c>
      <c r="AW108" s="38">
        <f t="shared" si="110"/>
        <v>1</v>
      </c>
      <c r="AX108" s="38">
        <f t="shared" si="111"/>
        <v>-1</v>
      </c>
      <c r="AY108" s="46">
        <f t="shared" si="83"/>
        <v>174</v>
      </c>
      <c r="AZ108" s="68">
        <v>7.22</v>
      </c>
      <c r="BA108" s="11">
        <v>6.54</v>
      </c>
      <c r="BB108" s="21">
        <f t="shared" si="112"/>
        <v>0.10397553516819567</v>
      </c>
      <c r="BC108" s="38">
        <v>12.3</v>
      </c>
      <c r="BD108" s="38">
        <f t="shared" si="102"/>
        <v>19.52</v>
      </c>
      <c r="BE108" s="38">
        <f t="shared" si="103"/>
        <v>-19.52</v>
      </c>
      <c r="BF108" s="46">
        <f t="shared" si="85"/>
        <v>183</v>
      </c>
      <c r="BG108" s="68">
        <v>6.24</v>
      </c>
      <c r="BH108" s="11"/>
      <c r="BI108" s="21" t="str">
        <f t="shared" si="113"/>
        <v/>
      </c>
      <c r="BJ108" s="38">
        <v>9.5</v>
      </c>
      <c r="BK108" s="38">
        <f t="shared" si="104"/>
        <v>15.74</v>
      </c>
      <c r="BL108" s="38">
        <f t="shared" si="105"/>
        <v>-15.74</v>
      </c>
      <c r="BM108" s="46">
        <f t="shared" si="87"/>
        <v>92</v>
      </c>
      <c r="BN108" s="68">
        <v>2.93</v>
      </c>
      <c r="BO108" s="11"/>
      <c r="BP108" s="21" t="str">
        <f t="shared" si="88"/>
        <v/>
      </c>
      <c r="BQ108" s="8">
        <v>2.8</v>
      </c>
      <c r="BR108" s="8">
        <f t="shared" si="115"/>
        <v>5.73</v>
      </c>
      <c r="BS108" s="8">
        <f t="shared" si="116"/>
        <v>-5.73</v>
      </c>
      <c r="BT108" s="60">
        <f t="shared" si="89"/>
        <v>162</v>
      </c>
    </row>
    <row r="109" spans="1:72" x14ac:dyDescent="0.3">
      <c r="A109" s="1">
        <v>927548</v>
      </c>
      <c r="B109" s="22" t="s">
        <v>200</v>
      </c>
      <c r="C109" s="26" t="s">
        <v>8</v>
      </c>
      <c r="D109" s="72">
        <f t="shared" si="70"/>
        <v>1579</v>
      </c>
      <c r="E109" s="57">
        <f t="shared" si="71"/>
        <v>195</v>
      </c>
      <c r="F109" s="90" t="s">
        <v>256</v>
      </c>
      <c r="G109" s="91" t="s">
        <v>21</v>
      </c>
      <c r="H109" s="91" t="s">
        <v>21</v>
      </c>
      <c r="I109" s="92" t="s">
        <v>21</v>
      </c>
      <c r="J109" s="83">
        <v>17</v>
      </c>
      <c r="K109" s="53">
        <v>8.89</v>
      </c>
      <c r="L109" s="11">
        <v>10.08</v>
      </c>
      <c r="M109" s="21">
        <f t="shared" si="96"/>
        <v>-0.11805555555555551</v>
      </c>
      <c r="N109" s="37">
        <f t="shared" si="98"/>
        <v>13.335000000000001</v>
      </c>
      <c r="O109" s="38">
        <v>-2.4</v>
      </c>
      <c r="P109" s="38">
        <f t="shared" si="99"/>
        <v>10.935</v>
      </c>
      <c r="Q109" s="57">
        <f t="shared" si="72"/>
        <v>174</v>
      </c>
      <c r="R109" s="53" t="s">
        <v>10</v>
      </c>
      <c r="S109" s="11"/>
      <c r="T109" s="21"/>
      <c r="U109" s="38">
        <v>-1.7</v>
      </c>
      <c r="V109" s="38"/>
      <c r="W109" s="39">
        <f t="shared" si="73"/>
        <v>192</v>
      </c>
      <c r="X109" s="53">
        <v>189.21</v>
      </c>
      <c r="Y109" s="11">
        <v>210.68</v>
      </c>
      <c r="Z109" s="21">
        <f t="shared" si="106"/>
        <v>-0.10190810708183025</v>
      </c>
      <c r="AA109" s="37">
        <f t="shared" si="92"/>
        <v>315.35000000000002</v>
      </c>
      <c r="AB109" s="59">
        <v>-22</v>
      </c>
      <c r="AC109" s="38">
        <f t="shared" si="93"/>
        <v>293.35000000000002</v>
      </c>
      <c r="AD109" s="39">
        <f t="shared" si="75"/>
        <v>203</v>
      </c>
      <c r="AE109" s="65">
        <v>1.94</v>
      </c>
      <c r="AF109" s="11">
        <v>1.68</v>
      </c>
      <c r="AG109" s="21">
        <f t="shared" si="107"/>
        <v>0.15476190476190477</v>
      </c>
      <c r="AH109" s="38">
        <v>1</v>
      </c>
      <c r="AI109" s="38">
        <f t="shared" si="100"/>
        <v>2.94</v>
      </c>
      <c r="AJ109" s="38">
        <f t="shared" si="101"/>
        <v>-2.94</v>
      </c>
      <c r="AK109" s="39">
        <f t="shared" si="77"/>
        <v>196</v>
      </c>
      <c r="AL109" s="65">
        <v>3.1</v>
      </c>
      <c r="AM109" s="11"/>
      <c r="AN109" s="21" t="str">
        <f t="shared" si="108"/>
        <v/>
      </c>
      <c r="AO109" s="38">
        <v>2.5</v>
      </c>
      <c r="AP109" s="38">
        <f t="shared" si="94"/>
        <v>5.6</v>
      </c>
      <c r="AQ109" s="38">
        <f t="shared" si="95"/>
        <v>-5.6</v>
      </c>
      <c r="AR109" s="39">
        <f t="shared" si="79"/>
        <v>48</v>
      </c>
      <c r="AS109" s="62">
        <v>0.5</v>
      </c>
      <c r="AT109" s="11"/>
      <c r="AU109" s="21" t="str">
        <f t="shared" si="109"/>
        <v/>
      </c>
      <c r="AV109" s="38">
        <v>0.4</v>
      </c>
      <c r="AW109" s="38">
        <f t="shared" si="110"/>
        <v>0.9</v>
      </c>
      <c r="AX109" s="38">
        <f t="shared" si="111"/>
        <v>-0.9</v>
      </c>
      <c r="AY109" s="46">
        <f t="shared" si="83"/>
        <v>199</v>
      </c>
      <c r="AZ109" s="68">
        <v>4.7300000000000004</v>
      </c>
      <c r="BA109" s="11">
        <v>4.7300000000000004</v>
      </c>
      <c r="BB109" s="21">
        <f t="shared" si="112"/>
        <v>0</v>
      </c>
      <c r="BC109" s="38">
        <v>12.3</v>
      </c>
      <c r="BD109" s="38">
        <f t="shared" si="102"/>
        <v>17.03</v>
      </c>
      <c r="BE109" s="38">
        <f t="shared" si="103"/>
        <v>-17.03</v>
      </c>
      <c r="BF109" s="46">
        <f t="shared" si="85"/>
        <v>197</v>
      </c>
      <c r="BG109" s="68">
        <v>3.6</v>
      </c>
      <c r="BH109" s="11"/>
      <c r="BI109" s="21" t="str">
        <f t="shared" si="113"/>
        <v/>
      </c>
      <c r="BJ109" s="38">
        <v>9.5</v>
      </c>
      <c r="BK109" s="38">
        <f t="shared" si="104"/>
        <v>13.1</v>
      </c>
      <c r="BL109" s="38">
        <f t="shared" si="105"/>
        <v>-13.1</v>
      </c>
      <c r="BM109" s="46">
        <f t="shared" si="87"/>
        <v>169</v>
      </c>
      <c r="BN109" s="68">
        <v>2.38</v>
      </c>
      <c r="BO109" s="11"/>
      <c r="BP109" s="21" t="str">
        <f t="shared" si="88"/>
        <v/>
      </c>
      <c r="BQ109" s="8">
        <v>2.8</v>
      </c>
      <c r="BR109" s="8">
        <f t="shared" si="115"/>
        <v>5.18</v>
      </c>
      <c r="BS109" s="8">
        <f t="shared" si="116"/>
        <v>-5.18</v>
      </c>
      <c r="BT109" s="60">
        <f t="shared" si="89"/>
        <v>201</v>
      </c>
    </row>
    <row r="110" spans="1:72" x14ac:dyDescent="0.3">
      <c r="A110" s="1">
        <v>927547</v>
      </c>
      <c r="B110" s="22" t="s">
        <v>209</v>
      </c>
      <c r="C110" s="26" t="s">
        <v>8</v>
      </c>
      <c r="D110" s="72">
        <f t="shared" si="70"/>
        <v>1594</v>
      </c>
      <c r="E110" s="57">
        <f t="shared" si="71"/>
        <v>197</v>
      </c>
      <c r="F110" s="90" t="s">
        <v>256</v>
      </c>
      <c r="G110" s="91" t="s">
        <v>21</v>
      </c>
      <c r="H110" s="91" t="s">
        <v>21</v>
      </c>
      <c r="I110" s="92" t="s">
        <v>21</v>
      </c>
      <c r="J110" s="83">
        <v>14</v>
      </c>
      <c r="K110" s="53">
        <v>9.9700000000000006</v>
      </c>
      <c r="L110" s="11">
        <v>12.11</v>
      </c>
      <c r="M110" s="21">
        <f t="shared" si="96"/>
        <v>-0.17671345995045407</v>
      </c>
      <c r="N110" s="37">
        <f t="shared" si="98"/>
        <v>14.955000000000002</v>
      </c>
      <c r="O110" s="38">
        <v>-2.4</v>
      </c>
      <c r="P110" s="38">
        <f t="shared" si="99"/>
        <v>12.555000000000001</v>
      </c>
      <c r="Q110" s="57">
        <f t="shared" si="72"/>
        <v>213</v>
      </c>
      <c r="R110" s="53">
        <v>23.7</v>
      </c>
      <c r="S110" s="11"/>
      <c r="T110" s="21"/>
      <c r="U110" s="38">
        <v>-1.7</v>
      </c>
      <c r="V110" s="38">
        <f t="shared" ref="V110:V145" si="117">IF(R110&gt;0,R110+U110,"")</f>
        <v>22</v>
      </c>
      <c r="W110" s="39">
        <f t="shared" si="73"/>
        <v>191</v>
      </c>
      <c r="X110" s="53">
        <v>224.22</v>
      </c>
      <c r="Y110" s="11">
        <v>224.63</v>
      </c>
      <c r="Z110" s="21">
        <f t="shared" si="106"/>
        <v>-1.8252237011975097E-3</v>
      </c>
      <c r="AA110" s="37">
        <f t="shared" si="92"/>
        <v>373.7</v>
      </c>
      <c r="AB110" s="59">
        <v>-22</v>
      </c>
      <c r="AC110" s="38">
        <f t="shared" si="93"/>
        <v>351.7</v>
      </c>
      <c r="AD110" s="39">
        <f t="shared" si="75"/>
        <v>208</v>
      </c>
      <c r="AE110" s="65">
        <v>1.89</v>
      </c>
      <c r="AF110" s="11">
        <v>1.46</v>
      </c>
      <c r="AG110" s="21">
        <f t="shared" si="107"/>
        <v>0.29452054794520544</v>
      </c>
      <c r="AH110" s="38">
        <v>1</v>
      </c>
      <c r="AI110" s="38">
        <f t="shared" si="100"/>
        <v>2.8899999999999997</v>
      </c>
      <c r="AJ110" s="38">
        <f t="shared" si="101"/>
        <v>-2.8899999999999997</v>
      </c>
      <c r="AK110" s="39">
        <f t="shared" si="77"/>
        <v>201</v>
      </c>
      <c r="AL110" s="65">
        <v>3.21</v>
      </c>
      <c r="AM110" s="11"/>
      <c r="AN110" s="21" t="str">
        <f t="shared" si="108"/>
        <v/>
      </c>
      <c r="AO110" s="38">
        <v>2.5</v>
      </c>
      <c r="AP110" s="38">
        <f t="shared" ref="AP110:AP141" si="118">IF(AL110&gt;0,AL110+AO110,AM110+AO110)</f>
        <v>5.71</v>
      </c>
      <c r="AQ110" s="38">
        <f t="shared" ref="AQ110:AQ141" si="119">-AP110</f>
        <v>-5.71</v>
      </c>
      <c r="AR110" s="39">
        <f t="shared" si="79"/>
        <v>39</v>
      </c>
      <c r="AS110" s="62" t="s">
        <v>10</v>
      </c>
      <c r="AT110" s="11"/>
      <c r="AU110" s="21" t="str">
        <f t="shared" si="109"/>
        <v/>
      </c>
      <c r="AV110" s="38">
        <v>0.4</v>
      </c>
      <c r="AW110" s="38"/>
      <c r="AX110" s="38"/>
      <c r="AY110" s="46">
        <f t="shared" si="83"/>
        <v>212</v>
      </c>
      <c r="AZ110" s="68">
        <v>7.53</v>
      </c>
      <c r="BA110" s="11">
        <v>4.24</v>
      </c>
      <c r="BB110" s="21">
        <f t="shared" si="112"/>
        <v>0.77594339622641506</v>
      </c>
      <c r="BC110" s="38">
        <v>12.3</v>
      </c>
      <c r="BD110" s="38">
        <f t="shared" si="102"/>
        <v>19.830000000000002</v>
      </c>
      <c r="BE110" s="38">
        <f t="shared" si="103"/>
        <v>-19.830000000000002</v>
      </c>
      <c r="BF110" s="46">
        <f t="shared" si="85"/>
        <v>178</v>
      </c>
      <c r="BG110" s="68">
        <v>3.38</v>
      </c>
      <c r="BH110" s="11"/>
      <c r="BI110" s="21" t="str">
        <f t="shared" si="113"/>
        <v/>
      </c>
      <c r="BJ110" s="38">
        <v>9.5</v>
      </c>
      <c r="BK110" s="38">
        <f t="shared" si="104"/>
        <v>12.879999999999999</v>
      </c>
      <c r="BL110" s="38">
        <f t="shared" si="105"/>
        <v>-12.879999999999999</v>
      </c>
      <c r="BM110" s="46">
        <f t="shared" si="87"/>
        <v>173</v>
      </c>
      <c r="BN110" s="68">
        <v>2.72</v>
      </c>
      <c r="BO110" s="11"/>
      <c r="BP110" s="21" t="str">
        <f t="shared" si="88"/>
        <v/>
      </c>
      <c r="BQ110" s="8">
        <v>2.8</v>
      </c>
      <c r="BR110" s="8">
        <f t="shared" si="115"/>
        <v>5.52</v>
      </c>
      <c r="BS110" s="8">
        <f t="shared" si="116"/>
        <v>-5.52</v>
      </c>
      <c r="BT110" s="60">
        <f t="shared" si="89"/>
        <v>179</v>
      </c>
    </row>
    <row r="111" spans="1:72" x14ac:dyDescent="0.3">
      <c r="A111" s="1">
        <v>938161</v>
      </c>
      <c r="B111" s="22" t="s">
        <v>210</v>
      </c>
      <c r="C111" s="26" t="s">
        <v>8</v>
      </c>
      <c r="D111" s="72">
        <f t="shared" si="70"/>
        <v>1729</v>
      </c>
      <c r="E111" s="57">
        <f t="shared" si="71"/>
        <v>208</v>
      </c>
      <c r="F111" s="90" t="s">
        <v>256</v>
      </c>
      <c r="G111" s="91" t="s">
        <v>21</v>
      </c>
      <c r="H111" s="91" t="s">
        <v>21</v>
      </c>
      <c r="I111" s="92" t="s">
        <v>21</v>
      </c>
      <c r="J111" s="83">
        <v>11</v>
      </c>
      <c r="K111" s="53">
        <v>9.75</v>
      </c>
      <c r="L111" s="11"/>
      <c r="M111" s="21" t="str">
        <f t="shared" si="96"/>
        <v/>
      </c>
      <c r="N111" s="37">
        <f t="shared" si="98"/>
        <v>14.625</v>
      </c>
      <c r="O111" s="38">
        <v>-2.4</v>
      </c>
      <c r="P111" s="38">
        <f t="shared" si="99"/>
        <v>12.225</v>
      </c>
      <c r="Q111" s="57">
        <f t="shared" si="72"/>
        <v>210</v>
      </c>
      <c r="R111" s="53">
        <v>18.03</v>
      </c>
      <c r="S111" s="11"/>
      <c r="T111" s="21"/>
      <c r="U111" s="38">
        <v>-1.7</v>
      </c>
      <c r="V111" s="38">
        <f t="shared" si="117"/>
        <v>16.330000000000002</v>
      </c>
      <c r="W111" s="39">
        <f t="shared" si="73"/>
        <v>184</v>
      </c>
      <c r="X111" s="53">
        <v>185.04</v>
      </c>
      <c r="Y111" s="11"/>
      <c r="Z111" s="21" t="str">
        <f t="shared" si="106"/>
        <v/>
      </c>
      <c r="AA111" s="37">
        <f t="shared" si="92"/>
        <v>308.39999999999998</v>
      </c>
      <c r="AB111" s="59">
        <v>-22</v>
      </c>
      <c r="AC111" s="38">
        <f t="shared" si="93"/>
        <v>286.39999999999998</v>
      </c>
      <c r="AD111" s="39">
        <f t="shared" si="75"/>
        <v>200</v>
      </c>
      <c r="AE111" s="65">
        <v>1.74</v>
      </c>
      <c r="AF111" s="11"/>
      <c r="AG111" s="21" t="str">
        <f t="shared" si="107"/>
        <v/>
      </c>
      <c r="AH111" s="38">
        <v>1</v>
      </c>
      <c r="AI111" s="38">
        <f t="shared" si="100"/>
        <v>2.74</v>
      </c>
      <c r="AJ111" s="38">
        <f t="shared" si="101"/>
        <v>-2.74</v>
      </c>
      <c r="AK111" s="39">
        <f t="shared" si="77"/>
        <v>204</v>
      </c>
      <c r="AL111" s="65">
        <v>2.61</v>
      </c>
      <c r="AM111" s="11"/>
      <c r="AN111" s="21" t="str">
        <f t="shared" si="108"/>
        <v/>
      </c>
      <c r="AO111" s="38">
        <v>2.5</v>
      </c>
      <c r="AP111" s="38">
        <f t="shared" si="118"/>
        <v>5.1099999999999994</v>
      </c>
      <c r="AQ111" s="38">
        <f t="shared" si="119"/>
        <v>-5.1099999999999994</v>
      </c>
      <c r="AR111" s="39">
        <f t="shared" si="79"/>
        <v>107</v>
      </c>
      <c r="AS111" s="62">
        <v>0.5</v>
      </c>
      <c r="AT111" s="11"/>
      <c r="AU111" s="21" t="str">
        <f t="shared" si="109"/>
        <v/>
      </c>
      <c r="AV111" s="38">
        <v>0.4</v>
      </c>
      <c r="AW111" s="38">
        <f t="shared" ref="AW111:AW141" si="120">IF(AS111&gt;0,AS111+AV111,AT111+AV111)</f>
        <v>0.9</v>
      </c>
      <c r="AX111" s="38">
        <f t="shared" ref="AX111:AX141" si="121">-AW111</f>
        <v>-0.9</v>
      </c>
      <c r="AY111" s="46">
        <f t="shared" si="83"/>
        <v>199</v>
      </c>
      <c r="AZ111" s="68">
        <v>4.46</v>
      </c>
      <c r="BA111" s="11"/>
      <c r="BB111" s="21" t="str">
        <f t="shared" si="112"/>
        <v/>
      </c>
      <c r="BC111" s="38">
        <v>12.3</v>
      </c>
      <c r="BD111" s="38">
        <f t="shared" si="102"/>
        <v>16.760000000000002</v>
      </c>
      <c r="BE111" s="38">
        <f t="shared" si="103"/>
        <v>-16.760000000000002</v>
      </c>
      <c r="BF111" s="46">
        <f t="shared" si="85"/>
        <v>202</v>
      </c>
      <c r="BG111" s="68" t="s">
        <v>10</v>
      </c>
      <c r="BH111" s="11"/>
      <c r="BI111" s="21" t="str">
        <f t="shared" si="113"/>
        <v/>
      </c>
      <c r="BJ111" s="38">
        <v>9.5</v>
      </c>
      <c r="BK111" s="38"/>
      <c r="BL111" s="38"/>
      <c r="BM111" s="46">
        <f t="shared" si="87"/>
        <v>213</v>
      </c>
      <c r="BN111" s="68">
        <v>1.8</v>
      </c>
      <c r="BO111" s="11"/>
      <c r="BP111" s="21" t="str">
        <f t="shared" si="88"/>
        <v/>
      </c>
      <c r="BQ111" s="8">
        <v>2.8</v>
      </c>
      <c r="BR111" s="8">
        <f t="shared" si="115"/>
        <v>4.5999999999999996</v>
      </c>
      <c r="BS111" s="8">
        <f t="shared" si="116"/>
        <v>-4.5999999999999996</v>
      </c>
      <c r="BT111" s="60">
        <f t="shared" si="89"/>
        <v>210</v>
      </c>
    </row>
    <row r="112" spans="1:72" x14ac:dyDescent="0.3">
      <c r="A112" s="1">
        <v>859689</v>
      </c>
      <c r="B112" s="22" t="s">
        <v>98</v>
      </c>
      <c r="C112" s="26" t="s">
        <v>3</v>
      </c>
      <c r="D112" s="72">
        <f t="shared" si="70"/>
        <v>296</v>
      </c>
      <c r="E112" s="57">
        <f t="shared" si="71"/>
        <v>22</v>
      </c>
      <c r="F112" s="90" t="s">
        <v>256</v>
      </c>
      <c r="G112" s="91" t="s">
        <v>21</v>
      </c>
      <c r="H112" s="91" t="s">
        <v>21</v>
      </c>
      <c r="I112" s="92" t="s">
        <v>21</v>
      </c>
      <c r="J112" s="83">
        <v>13</v>
      </c>
      <c r="K112" s="53">
        <v>9.27</v>
      </c>
      <c r="L112" s="11">
        <v>6.83</v>
      </c>
      <c r="M112" s="21">
        <f t="shared" ref="M112:M143" si="122">IF(L112&gt;0,-((K112-L112)/L112)*-1,"")</f>
        <v>0.35724743777452406</v>
      </c>
      <c r="N112" s="37" t="s">
        <v>21</v>
      </c>
      <c r="O112" s="38">
        <v>-0.6</v>
      </c>
      <c r="P112" s="38">
        <f t="shared" ref="P112:P128" si="123">IF(K112&gt;0,K112+O112,"")</f>
        <v>8.67</v>
      </c>
      <c r="Q112" s="57">
        <f t="shared" si="72"/>
        <v>1</v>
      </c>
      <c r="R112" s="53">
        <v>12.24</v>
      </c>
      <c r="S112" s="11">
        <v>11.96</v>
      </c>
      <c r="T112" s="21">
        <f t="shared" ref="T112:T147" si="124">IF(S112&gt;0,-((R112-S112)/S112)*-1,"")</f>
        <v>2.341137123745814E-2</v>
      </c>
      <c r="U112" s="38">
        <v>-0.75</v>
      </c>
      <c r="V112" s="38">
        <f t="shared" si="117"/>
        <v>11.49</v>
      </c>
      <c r="W112" s="39">
        <f t="shared" si="73"/>
        <v>20</v>
      </c>
      <c r="X112" s="53">
        <v>231.65</v>
      </c>
      <c r="Y112" s="11">
        <v>231.65</v>
      </c>
      <c r="Z112" s="21">
        <f t="shared" si="106"/>
        <v>0</v>
      </c>
      <c r="AA112" s="37" t="s">
        <v>21</v>
      </c>
      <c r="AB112" s="59">
        <v>-21</v>
      </c>
      <c r="AC112" s="38">
        <f t="shared" ref="AC112:AC128" si="125">IF(X112&gt;0,X112+AB112,Y112+AB112)</f>
        <v>210.65</v>
      </c>
      <c r="AD112" s="39">
        <f t="shared" si="75"/>
        <v>19</v>
      </c>
      <c r="AE112" s="65">
        <v>3.78</v>
      </c>
      <c r="AF112" s="11">
        <v>3.42</v>
      </c>
      <c r="AG112" s="21">
        <f t="shared" si="107"/>
        <v>0.10526315789473681</v>
      </c>
      <c r="AH112" s="38">
        <v>0.4</v>
      </c>
      <c r="AI112" s="38">
        <f t="shared" si="100"/>
        <v>4.18</v>
      </c>
      <c r="AJ112" s="38">
        <f t="shared" si="101"/>
        <v>-4.18</v>
      </c>
      <c r="AK112" s="39">
        <f t="shared" si="77"/>
        <v>14</v>
      </c>
      <c r="AL112" s="65">
        <v>5.03</v>
      </c>
      <c r="AM112" s="11">
        <v>4.47</v>
      </c>
      <c r="AN112" s="21">
        <f t="shared" si="108"/>
        <v>0.12527964205816566</v>
      </c>
      <c r="AO112" s="38">
        <v>0.65</v>
      </c>
      <c r="AP112" s="38">
        <f t="shared" si="118"/>
        <v>5.6800000000000006</v>
      </c>
      <c r="AQ112" s="38">
        <f t="shared" si="119"/>
        <v>-5.6800000000000006</v>
      </c>
      <c r="AR112" s="39">
        <f t="shared" si="79"/>
        <v>42</v>
      </c>
      <c r="AS112" s="62">
        <v>1.1000000000000001</v>
      </c>
      <c r="AT112" s="11">
        <v>1.1000000000000001</v>
      </c>
      <c r="AU112" s="21">
        <f t="shared" si="109"/>
        <v>0</v>
      </c>
      <c r="AV112" s="38">
        <v>0.1</v>
      </c>
      <c r="AW112" s="38">
        <f t="shared" si="120"/>
        <v>1.2000000000000002</v>
      </c>
      <c r="AX112" s="38">
        <f t="shared" si="121"/>
        <v>-1.2000000000000002</v>
      </c>
      <c r="AY112" s="46">
        <f t="shared" si="83"/>
        <v>45</v>
      </c>
      <c r="AZ112" s="68">
        <v>22.73</v>
      </c>
      <c r="BA112" s="11">
        <v>18.12</v>
      </c>
      <c r="BB112" s="21">
        <f t="shared" si="112"/>
        <v>0.25441501103752756</v>
      </c>
      <c r="BC112" s="38">
        <v>9.1</v>
      </c>
      <c r="BD112" s="38">
        <f t="shared" si="102"/>
        <v>31.83</v>
      </c>
      <c r="BE112" s="38">
        <f t="shared" si="103"/>
        <v>-31.83</v>
      </c>
      <c r="BF112" s="46">
        <f t="shared" si="85"/>
        <v>30</v>
      </c>
      <c r="BG112" s="68">
        <v>12.03</v>
      </c>
      <c r="BH112" s="11">
        <v>7.61</v>
      </c>
      <c r="BI112" s="21">
        <f t="shared" si="113"/>
        <v>0.58081471747700375</v>
      </c>
      <c r="BJ112" s="38">
        <v>3.5</v>
      </c>
      <c r="BK112" s="38">
        <f t="shared" ref="BK112:BK143" si="126">IF(BG112&gt;0,BG112+BJ112,BH112+BJ112)</f>
        <v>15.53</v>
      </c>
      <c r="BL112" s="38">
        <f t="shared" ref="BL112:BL143" si="127">-BK112</f>
        <v>-15.53</v>
      </c>
      <c r="BM112" s="46">
        <f t="shared" si="87"/>
        <v>96</v>
      </c>
      <c r="BN112" s="68">
        <v>6.05</v>
      </c>
      <c r="BO112" s="11">
        <v>4.6500000000000004</v>
      </c>
      <c r="BP112" s="21">
        <f t="shared" si="88"/>
        <v>0.30107526881720414</v>
      </c>
      <c r="BQ112" s="8">
        <v>1.8</v>
      </c>
      <c r="BR112" s="8">
        <f t="shared" si="115"/>
        <v>7.85</v>
      </c>
      <c r="BS112" s="8">
        <f t="shared" si="116"/>
        <v>-7.85</v>
      </c>
      <c r="BT112" s="60">
        <f t="shared" si="89"/>
        <v>29</v>
      </c>
    </row>
    <row r="113" spans="1:72" x14ac:dyDescent="0.3">
      <c r="A113" s="1">
        <v>859637</v>
      </c>
      <c r="B113" s="22" t="s">
        <v>99</v>
      </c>
      <c r="C113" s="26" t="s">
        <v>3</v>
      </c>
      <c r="D113" s="72">
        <f t="shared" si="70"/>
        <v>448</v>
      </c>
      <c r="E113" s="57">
        <f t="shared" si="71"/>
        <v>32</v>
      </c>
      <c r="F113" s="90" t="s">
        <v>256</v>
      </c>
      <c r="G113" s="91" t="s">
        <v>21</v>
      </c>
      <c r="H113" s="91" t="s">
        <v>21</v>
      </c>
      <c r="I113" s="92" t="s">
        <v>21</v>
      </c>
      <c r="J113" s="83">
        <v>19</v>
      </c>
      <c r="K113" s="53">
        <v>9.83</v>
      </c>
      <c r="L113" s="11">
        <v>7.27</v>
      </c>
      <c r="M113" s="21">
        <f t="shared" si="122"/>
        <v>0.35213204951856958</v>
      </c>
      <c r="N113" s="37" t="s">
        <v>21</v>
      </c>
      <c r="O113" s="38">
        <v>-0.6</v>
      </c>
      <c r="P113" s="38">
        <f t="shared" si="123"/>
        <v>9.23</v>
      </c>
      <c r="Q113" s="57">
        <f t="shared" si="72"/>
        <v>20</v>
      </c>
      <c r="R113" s="53">
        <v>12.29</v>
      </c>
      <c r="S113" s="11">
        <v>11.95</v>
      </c>
      <c r="T113" s="21">
        <f t="shared" si="124"/>
        <v>2.8451882845188275E-2</v>
      </c>
      <c r="U113" s="38">
        <v>-0.75</v>
      </c>
      <c r="V113" s="38">
        <f t="shared" si="117"/>
        <v>11.54</v>
      </c>
      <c r="W113" s="39">
        <f t="shared" si="73"/>
        <v>23</v>
      </c>
      <c r="X113" s="53">
        <v>265.92</v>
      </c>
      <c r="Y113" s="11">
        <v>265.92</v>
      </c>
      <c r="Z113" s="21">
        <f t="shared" si="106"/>
        <v>0</v>
      </c>
      <c r="AA113" s="37" t="s">
        <v>21</v>
      </c>
      <c r="AB113" s="59">
        <v>-21</v>
      </c>
      <c r="AC113" s="38">
        <f t="shared" si="125"/>
        <v>244.92000000000002</v>
      </c>
      <c r="AD113" s="39">
        <f t="shared" si="75"/>
        <v>120</v>
      </c>
      <c r="AE113" s="65">
        <v>3.09</v>
      </c>
      <c r="AF113" s="11">
        <v>2.73</v>
      </c>
      <c r="AG113" s="21">
        <f t="shared" si="107"/>
        <v>0.13186813186813182</v>
      </c>
      <c r="AH113" s="38">
        <v>0.4</v>
      </c>
      <c r="AI113" s="38">
        <f t="shared" si="100"/>
        <v>3.4899999999999998</v>
      </c>
      <c r="AJ113" s="38">
        <f t="shared" si="101"/>
        <v>-3.4899999999999998</v>
      </c>
      <c r="AK113" s="39">
        <f t="shared" si="77"/>
        <v>95</v>
      </c>
      <c r="AL113" s="65">
        <v>4.71</v>
      </c>
      <c r="AM113" s="11">
        <v>4.29</v>
      </c>
      <c r="AN113" s="21">
        <f t="shared" si="108"/>
        <v>9.790209790209789E-2</v>
      </c>
      <c r="AO113" s="38">
        <v>0.65</v>
      </c>
      <c r="AP113" s="38">
        <f t="shared" si="118"/>
        <v>5.36</v>
      </c>
      <c r="AQ113" s="38">
        <f t="shared" si="119"/>
        <v>-5.36</v>
      </c>
      <c r="AR113" s="39">
        <f t="shared" si="79"/>
        <v>73</v>
      </c>
      <c r="AS113" s="62">
        <v>1.1499999999999999</v>
      </c>
      <c r="AT113" s="11">
        <v>1.05</v>
      </c>
      <c r="AU113" s="21">
        <f t="shared" si="109"/>
        <v>9.5238095238095108E-2</v>
      </c>
      <c r="AV113" s="38">
        <v>0.1</v>
      </c>
      <c r="AW113" s="38">
        <f t="shared" si="120"/>
        <v>1.25</v>
      </c>
      <c r="AX113" s="38">
        <f t="shared" si="121"/>
        <v>-1.25</v>
      </c>
      <c r="AY113" s="46">
        <f t="shared" si="83"/>
        <v>25</v>
      </c>
      <c r="AZ113" s="68">
        <v>21.25</v>
      </c>
      <c r="BA113" s="11">
        <v>15.16</v>
      </c>
      <c r="BB113" s="21">
        <f t="shared" si="112"/>
        <v>0.40171503957783639</v>
      </c>
      <c r="BC113" s="38">
        <v>9.1</v>
      </c>
      <c r="BD113" s="38">
        <f t="shared" si="102"/>
        <v>30.35</v>
      </c>
      <c r="BE113" s="38">
        <f t="shared" si="103"/>
        <v>-30.35</v>
      </c>
      <c r="BF113" s="46">
        <f t="shared" si="85"/>
        <v>41</v>
      </c>
      <c r="BG113" s="68">
        <v>14.32</v>
      </c>
      <c r="BH113" s="11">
        <v>11.6</v>
      </c>
      <c r="BI113" s="21">
        <f t="shared" si="113"/>
        <v>0.23448275862068971</v>
      </c>
      <c r="BJ113" s="38">
        <v>3.5</v>
      </c>
      <c r="BK113" s="38">
        <f t="shared" si="126"/>
        <v>17.82</v>
      </c>
      <c r="BL113" s="38">
        <f t="shared" si="127"/>
        <v>-17.82</v>
      </c>
      <c r="BM113" s="46">
        <f t="shared" si="87"/>
        <v>36</v>
      </c>
      <c r="BN113" s="68">
        <v>6.77</v>
      </c>
      <c r="BO113" s="11">
        <v>4.78</v>
      </c>
      <c r="BP113" s="21">
        <f t="shared" si="88"/>
        <v>0.416317991631799</v>
      </c>
      <c r="BQ113" s="8">
        <v>1.8</v>
      </c>
      <c r="BR113" s="8">
        <f t="shared" si="115"/>
        <v>8.57</v>
      </c>
      <c r="BS113" s="8">
        <f t="shared" si="116"/>
        <v>-8.57</v>
      </c>
      <c r="BT113" s="60">
        <f t="shared" si="89"/>
        <v>15</v>
      </c>
    </row>
    <row r="114" spans="1:72" x14ac:dyDescent="0.3">
      <c r="A114" s="1">
        <v>859640</v>
      </c>
      <c r="B114" s="22" t="s">
        <v>101</v>
      </c>
      <c r="C114" s="26" t="s">
        <v>3</v>
      </c>
      <c r="D114" s="72">
        <f t="shared" si="70"/>
        <v>554</v>
      </c>
      <c r="E114" s="57">
        <f t="shared" si="71"/>
        <v>47</v>
      </c>
      <c r="F114" s="7" t="s">
        <v>254</v>
      </c>
      <c r="G114" s="20">
        <f>-Z114+AG114+AN114+AU114+BB114+BI114+BP114</f>
        <v>1.1375772614158002</v>
      </c>
      <c r="H114" s="20">
        <f>G114/7</f>
        <v>0.16251103734511432</v>
      </c>
      <c r="I114" s="19">
        <v>32</v>
      </c>
      <c r="J114" s="83">
        <v>17</v>
      </c>
      <c r="K114" s="53">
        <v>9.9700000000000006</v>
      </c>
      <c r="L114" s="11">
        <v>7.29</v>
      </c>
      <c r="M114" s="21">
        <f t="shared" si="122"/>
        <v>0.36762688614540473</v>
      </c>
      <c r="N114" s="37" t="s">
        <v>21</v>
      </c>
      <c r="O114" s="38">
        <v>-0.6</v>
      </c>
      <c r="P114" s="38">
        <f t="shared" si="123"/>
        <v>9.370000000000001</v>
      </c>
      <c r="Q114" s="57">
        <f t="shared" si="72"/>
        <v>28</v>
      </c>
      <c r="R114" s="53">
        <v>12.54</v>
      </c>
      <c r="S114" s="11">
        <v>12.7</v>
      </c>
      <c r="T114" s="21">
        <f t="shared" si="124"/>
        <v>-1.2598425196850406E-2</v>
      </c>
      <c r="U114" s="38">
        <v>-0.75</v>
      </c>
      <c r="V114" s="38">
        <f t="shared" si="117"/>
        <v>11.79</v>
      </c>
      <c r="W114" s="39">
        <f t="shared" si="73"/>
        <v>32</v>
      </c>
      <c r="X114" s="53">
        <v>238.84</v>
      </c>
      <c r="Y114" s="11">
        <v>246.61</v>
      </c>
      <c r="Z114" s="21">
        <f t="shared" si="106"/>
        <v>-3.150723814930461E-2</v>
      </c>
      <c r="AA114" s="37" t="s">
        <v>21</v>
      </c>
      <c r="AB114" s="59">
        <v>-21</v>
      </c>
      <c r="AC114" s="38">
        <f t="shared" si="125"/>
        <v>217.84</v>
      </c>
      <c r="AD114" s="39">
        <f t="shared" si="75"/>
        <v>31</v>
      </c>
      <c r="AE114" s="65">
        <v>3.4</v>
      </c>
      <c r="AF114" s="11">
        <v>2.94</v>
      </c>
      <c r="AG114" s="21">
        <f t="shared" si="107"/>
        <v>0.15646258503401358</v>
      </c>
      <c r="AH114" s="38">
        <v>0.4</v>
      </c>
      <c r="AI114" s="38">
        <f t="shared" si="100"/>
        <v>3.8</v>
      </c>
      <c r="AJ114" s="38">
        <f t="shared" si="101"/>
        <v>-3.8</v>
      </c>
      <c r="AK114" s="39">
        <f t="shared" si="77"/>
        <v>39</v>
      </c>
      <c r="AL114" s="65">
        <v>4.8099999999999996</v>
      </c>
      <c r="AM114" s="11">
        <v>4.53</v>
      </c>
      <c r="AN114" s="21">
        <f t="shared" si="108"/>
        <v>6.1810154525386171E-2</v>
      </c>
      <c r="AO114" s="38">
        <v>0.65</v>
      </c>
      <c r="AP114" s="38">
        <f t="shared" si="118"/>
        <v>5.46</v>
      </c>
      <c r="AQ114" s="38">
        <f t="shared" si="119"/>
        <v>-5.46</v>
      </c>
      <c r="AR114" s="39">
        <f t="shared" si="79"/>
        <v>66</v>
      </c>
      <c r="AS114" s="62">
        <v>1</v>
      </c>
      <c r="AT114" s="11">
        <v>0.97</v>
      </c>
      <c r="AU114" s="21">
        <f t="shared" si="109"/>
        <v>3.0927835051546421E-2</v>
      </c>
      <c r="AV114" s="38">
        <v>0.1</v>
      </c>
      <c r="AW114" s="38">
        <f t="shared" si="120"/>
        <v>1.1000000000000001</v>
      </c>
      <c r="AX114" s="38">
        <f t="shared" si="121"/>
        <v>-1.1000000000000001</v>
      </c>
      <c r="AY114" s="46">
        <f t="shared" si="83"/>
        <v>107</v>
      </c>
      <c r="AZ114" s="68">
        <v>19.8</v>
      </c>
      <c r="BA114" s="11">
        <v>18.12</v>
      </c>
      <c r="BB114" s="21">
        <f t="shared" si="112"/>
        <v>9.2715231788079444E-2</v>
      </c>
      <c r="BC114" s="38">
        <v>9.1</v>
      </c>
      <c r="BD114" s="38">
        <f t="shared" si="102"/>
        <v>28.9</v>
      </c>
      <c r="BE114" s="38">
        <f t="shared" si="103"/>
        <v>-28.9</v>
      </c>
      <c r="BF114" s="46">
        <f t="shared" si="85"/>
        <v>47</v>
      </c>
      <c r="BG114" s="68">
        <v>10.16</v>
      </c>
      <c r="BH114" s="11">
        <v>6.25</v>
      </c>
      <c r="BI114" s="21">
        <f t="shared" si="113"/>
        <v>0.62560000000000004</v>
      </c>
      <c r="BJ114" s="38">
        <v>3.5</v>
      </c>
      <c r="BK114" s="38">
        <f t="shared" si="126"/>
        <v>13.66</v>
      </c>
      <c r="BL114" s="38">
        <f t="shared" si="127"/>
        <v>-13.66</v>
      </c>
      <c r="BM114" s="46">
        <f t="shared" si="87"/>
        <v>157</v>
      </c>
      <c r="BN114" s="68">
        <v>5.67</v>
      </c>
      <c r="BO114" s="11">
        <v>4.9800000000000004</v>
      </c>
      <c r="BP114" s="21">
        <f t="shared" si="88"/>
        <v>0.13855421686746977</v>
      </c>
      <c r="BQ114" s="8">
        <v>1.8</v>
      </c>
      <c r="BR114" s="8">
        <f t="shared" si="115"/>
        <v>7.47</v>
      </c>
      <c r="BS114" s="8">
        <f t="shared" si="116"/>
        <v>-7.47</v>
      </c>
      <c r="BT114" s="60">
        <f t="shared" si="89"/>
        <v>47</v>
      </c>
    </row>
    <row r="115" spans="1:72" x14ac:dyDescent="0.3">
      <c r="A115" s="1">
        <v>859683</v>
      </c>
      <c r="B115" s="22" t="s">
        <v>100</v>
      </c>
      <c r="C115" s="26" t="s">
        <v>3</v>
      </c>
      <c r="D115" s="72">
        <f t="shared" si="70"/>
        <v>617</v>
      </c>
      <c r="E115" s="57">
        <f t="shared" si="71"/>
        <v>52</v>
      </c>
      <c r="F115" s="90" t="s">
        <v>256</v>
      </c>
      <c r="G115" s="91" t="s">
        <v>21</v>
      </c>
      <c r="H115" s="91" t="s">
        <v>21</v>
      </c>
      <c r="I115" s="92" t="s">
        <v>21</v>
      </c>
      <c r="J115" s="83">
        <v>12</v>
      </c>
      <c r="K115" s="53">
        <v>10.37</v>
      </c>
      <c r="L115" s="11">
        <v>7.18</v>
      </c>
      <c r="M115" s="21">
        <f t="shared" si="122"/>
        <v>0.44428969359331472</v>
      </c>
      <c r="N115" s="37" t="s">
        <v>21</v>
      </c>
      <c r="O115" s="38">
        <v>-0.6</v>
      </c>
      <c r="P115" s="38">
        <f t="shared" si="123"/>
        <v>9.77</v>
      </c>
      <c r="Q115" s="57">
        <f t="shared" si="72"/>
        <v>53</v>
      </c>
      <c r="R115" s="53">
        <v>12.34</v>
      </c>
      <c r="S115" s="11">
        <v>11.97</v>
      </c>
      <c r="T115" s="21">
        <f t="shared" si="124"/>
        <v>3.0910609857978211E-2</v>
      </c>
      <c r="U115" s="38">
        <v>-0.75</v>
      </c>
      <c r="V115" s="38">
        <f t="shared" si="117"/>
        <v>11.59</v>
      </c>
      <c r="W115" s="39">
        <f t="shared" si="73"/>
        <v>24</v>
      </c>
      <c r="X115" s="53">
        <v>248.84</v>
      </c>
      <c r="Y115" s="11">
        <v>248.84</v>
      </c>
      <c r="Z115" s="21">
        <f t="shared" si="106"/>
        <v>0</v>
      </c>
      <c r="AA115" s="37" t="s">
        <v>21</v>
      </c>
      <c r="AB115" s="59">
        <v>-21</v>
      </c>
      <c r="AC115" s="38">
        <f t="shared" si="125"/>
        <v>227.84</v>
      </c>
      <c r="AD115" s="39">
        <f t="shared" si="75"/>
        <v>60</v>
      </c>
      <c r="AE115" s="65">
        <v>3.32</v>
      </c>
      <c r="AF115" s="11">
        <v>3.07</v>
      </c>
      <c r="AG115" s="21">
        <f t="shared" si="107"/>
        <v>8.1433224755700334E-2</v>
      </c>
      <c r="AH115" s="38">
        <v>0.4</v>
      </c>
      <c r="AI115" s="38">
        <f t="shared" ref="AI115:AI146" si="128">IF(AE115&gt;0,AE115+AH115,AF115+AH115)</f>
        <v>3.7199999999999998</v>
      </c>
      <c r="AJ115" s="38">
        <f t="shared" ref="AJ115:AJ146" si="129">-AI115</f>
        <v>-3.7199999999999998</v>
      </c>
      <c r="AK115" s="39">
        <f t="shared" si="77"/>
        <v>50</v>
      </c>
      <c r="AL115" s="65">
        <v>4.3</v>
      </c>
      <c r="AM115" s="11">
        <v>4.3</v>
      </c>
      <c r="AN115" s="21">
        <f t="shared" si="108"/>
        <v>0</v>
      </c>
      <c r="AO115" s="38">
        <v>0.65</v>
      </c>
      <c r="AP115" s="38">
        <f t="shared" si="118"/>
        <v>4.95</v>
      </c>
      <c r="AQ115" s="38">
        <f t="shared" si="119"/>
        <v>-4.95</v>
      </c>
      <c r="AR115" s="39">
        <f t="shared" si="79"/>
        <v>137</v>
      </c>
      <c r="AS115" s="62">
        <v>1.1000000000000001</v>
      </c>
      <c r="AT115" s="11">
        <v>0.95</v>
      </c>
      <c r="AU115" s="21">
        <f t="shared" si="109"/>
        <v>0.15789473684210542</v>
      </c>
      <c r="AV115" s="38">
        <v>0.1</v>
      </c>
      <c r="AW115" s="38">
        <f t="shared" si="120"/>
        <v>1.2000000000000002</v>
      </c>
      <c r="AX115" s="38">
        <f t="shared" si="121"/>
        <v>-1.2000000000000002</v>
      </c>
      <c r="AY115" s="46">
        <f t="shared" si="83"/>
        <v>45</v>
      </c>
      <c r="AZ115" s="68">
        <v>18.27</v>
      </c>
      <c r="BA115" s="11">
        <v>16.309999999999999</v>
      </c>
      <c r="BB115" s="21">
        <f t="shared" si="112"/>
        <v>0.12017167381974254</v>
      </c>
      <c r="BC115" s="38">
        <v>9.1</v>
      </c>
      <c r="BD115" s="38">
        <f t="shared" ref="BD115:BD146" si="130">IF(AZ115&gt;0,AZ115+BC115,BA115+BC115)</f>
        <v>27.369999999999997</v>
      </c>
      <c r="BE115" s="38">
        <f t="shared" ref="BE115:BE146" si="131">-BD115</f>
        <v>-27.369999999999997</v>
      </c>
      <c r="BF115" s="46">
        <f t="shared" si="85"/>
        <v>66</v>
      </c>
      <c r="BG115" s="68">
        <v>11.14</v>
      </c>
      <c r="BH115" s="11">
        <v>6.06</v>
      </c>
      <c r="BI115" s="21">
        <f t="shared" si="113"/>
        <v>0.83828382838283855</v>
      </c>
      <c r="BJ115" s="38">
        <v>3.5</v>
      </c>
      <c r="BK115" s="38">
        <f t="shared" si="126"/>
        <v>14.64</v>
      </c>
      <c r="BL115" s="38">
        <f t="shared" si="127"/>
        <v>-14.64</v>
      </c>
      <c r="BM115" s="46">
        <f t="shared" si="87"/>
        <v>128</v>
      </c>
      <c r="BN115" s="68">
        <v>5.54</v>
      </c>
      <c r="BO115" s="11">
        <v>5.09</v>
      </c>
      <c r="BP115" s="21">
        <f t="shared" si="88"/>
        <v>8.8408644400785885E-2</v>
      </c>
      <c r="BQ115" s="8">
        <v>1.8</v>
      </c>
      <c r="BR115" s="8">
        <f t="shared" si="115"/>
        <v>7.34</v>
      </c>
      <c r="BS115" s="8">
        <f t="shared" si="116"/>
        <v>-7.34</v>
      </c>
      <c r="BT115" s="60">
        <f t="shared" si="89"/>
        <v>54</v>
      </c>
    </row>
    <row r="116" spans="1:72" x14ac:dyDescent="0.3">
      <c r="A116" s="1">
        <v>913481</v>
      </c>
      <c r="B116" s="22" t="s">
        <v>104</v>
      </c>
      <c r="C116" s="26" t="s">
        <v>3</v>
      </c>
      <c r="D116" s="72">
        <f t="shared" si="70"/>
        <v>782</v>
      </c>
      <c r="E116" s="57">
        <f t="shared" si="71"/>
        <v>69</v>
      </c>
      <c r="F116" s="90" t="s">
        <v>256</v>
      </c>
      <c r="G116" s="91" t="s">
        <v>21</v>
      </c>
      <c r="H116" s="91" t="s">
        <v>21</v>
      </c>
      <c r="I116" s="92" t="s">
        <v>21</v>
      </c>
      <c r="J116" s="83">
        <v>15</v>
      </c>
      <c r="K116" s="53">
        <v>10.5</v>
      </c>
      <c r="L116" s="11">
        <v>7.72</v>
      </c>
      <c r="M116" s="21">
        <f t="shared" si="122"/>
        <v>0.36010362694300524</v>
      </c>
      <c r="N116" s="37" t="s">
        <v>21</v>
      </c>
      <c r="O116" s="38">
        <v>-0.6</v>
      </c>
      <c r="P116" s="38">
        <f t="shared" si="123"/>
        <v>9.9</v>
      </c>
      <c r="Q116" s="57">
        <f t="shared" si="72"/>
        <v>70</v>
      </c>
      <c r="R116" s="53">
        <v>13.13</v>
      </c>
      <c r="S116" s="11">
        <v>13.09</v>
      </c>
      <c r="T116" s="21">
        <f t="shared" si="124"/>
        <v>3.0557677616501852E-3</v>
      </c>
      <c r="U116" s="38">
        <v>-0.75</v>
      </c>
      <c r="V116" s="38">
        <f t="shared" si="117"/>
        <v>12.38</v>
      </c>
      <c r="W116" s="39">
        <f t="shared" si="73"/>
        <v>60</v>
      </c>
      <c r="X116" s="53">
        <v>276.39999999999998</v>
      </c>
      <c r="Y116" s="11">
        <v>282.16000000000003</v>
      </c>
      <c r="Z116" s="21">
        <f t="shared" si="106"/>
        <v>-2.0413949532180491E-2</v>
      </c>
      <c r="AA116" s="37" t="s">
        <v>21</v>
      </c>
      <c r="AB116" s="59">
        <v>-21</v>
      </c>
      <c r="AC116" s="38">
        <f t="shared" si="125"/>
        <v>255.39999999999998</v>
      </c>
      <c r="AD116" s="39">
        <f t="shared" si="75"/>
        <v>151</v>
      </c>
      <c r="AE116" s="65">
        <v>3.09</v>
      </c>
      <c r="AF116" s="11">
        <v>2.86</v>
      </c>
      <c r="AG116" s="21">
        <f t="shared" si="107"/>
        <v>8.0419580419580416E-2</v>
      </c>
      <c r="AH116" s="38">
        <v>0.4</v>
      </c>
      <c r="AI116" s="38">
        <f t="shared" si="128"/>
        <v>3.4899999999999998</v>
      </c>
      <c r="AJ116" s="38">
        <f t="shared" si="129"/>
        <v>-3.4899999999999998</v>
      </c>
      <c r="AK116" s="39">
        <f t="shared" si="77"/>
        <v>95</v>
      </c>
      <c r="AL116" s="65">
        <v>4.3099999999999996</v>
      </c>
      <c r="AM116" s="11">
        <v>4.3099999999999996</v>
      </c>
      <c r="AN116" s="21">
        <f t="shared" si="108"/>
        <v>0</v>
      </c>
      <c r="AO116" s="38">
        <v>0.65</v>
      </c>
      <c r="AP116" s="38">
        <f t="shared" si="118"/>
        <v>4.96</v>
      </c>
      <c r="AQ116" s="38">
        <f t="shared" si="119"/>
        <v>-4.96</v>
      </c>
      <c r="AR116" s="39">
        <f t="shared" si="79"/>
        <v>134</v>
      </c>
      <c r="AS116" s="62">
        <v>1.1000000000000001</v>
      </c>
      <c r="AT116" s="11">
        <v>1.1000000000000001</v>
      </c>
      <c r="AU116" s="21">
        <f t="shared" si="109"/>
        <v>0</v>
      </c>
      <c r="AV116" s="38">
        <v>0.1</v>
      </c>
      <c r="AW116" s="38">
        <f t="shared" si="120"/>
        <v>1.2000000000000002</v>
      </c>
      <c r="AX116" s="38">
        <f t="shared" si="121"/>
        <v>-1.2000000000000002</v>
      </c>
      <c r="AY116" s="46">
        <f t="shared" si="83"/>
        <v>45</v>
      </c>
      <c r="AZ116" s="68">
        <v>19.8</v>
      </c>
      <c r="BA116" s="11">
        <v>14.03</v>
      </c>
      <c r="BB116" s="21">
        <f t="shared" si="112"/>
        <v>0.41126158232359239</v>
      </c>
      <c r="BC116" s="38">
        <v>9.1</v>
      </c>
      <c r="BD116" s="38">
        <f t="shared" si="130"/>
        <v>28.9</v>
      </c>
      <c r="BE116" s="38">
        <f t="shared" si="131"/>
        <v>-28.9</v>
      </c>
      <c r="BF116" s="46">
        <f t="shared" si="85"/>
        <v>47</v>
      </c>
      <c r="BG116" s="68">
        <v>12.64</v>
      </c>
      <c r="BH116" s="11"/>
      <c r="BI116" s="21" t="str">
        <f t="shared" si="113"/>
        <v/>
      </c>
      <c r="BJ116" s="38">
        <v>3.5</v>
      </c>
      <c r="BK116" s="38">
        <f t="shared" si="126"/>
        <v>16.14</v>
      </c>
      <c r="BL116" s="38">
        <f t="shared" si="127"/>
        <v>-16.14</v>
      </c>
      <c r="BM116" s="46">
        <f t="shared" si="87"/>
        <v>81</v>
      </c>
      <c r="BN116" s="68">
        <v>4.8</v>
      </c>
      <c r="BO116" s="11">
        <v>3.57</v>
      </c>
      <c r="BP116" s="21">
        <f t="shared" si="88"/>
        <v>0.34453781512605042</v>
      </c>
      <c r="BQ116" s="8">
        <v>1.8</v>
      </c>
      <c r="BR116" s="8">
        <f t="shared" si="115"/>
        <v>6.6</v>
      </c>
      <c r="BS116" s="8">
        <f t="shared" si="116"/>
        <v>-6.6</v>
      </c>
      <c r="BT116" s="60">
        <f t="shared" si="89"/>
        <v>99</v>
      </c>
    </row>
    <row r="117" spans="1:72" x14ac:dyDescent="0.3">
      <c r="A117" s="1">
        <v>869187</v>
      </c>
      <c r="B117" s="22" t="s">
        <v>103</v>
      </c>
      <c r="C117" s="26" t="s">
        <v>3</v>
      </c>
      <c r="D117" s="72">
        <f t="shared" si="70"/>
        <v>816</v>
      </c>
      <c r="E117" s="57">
        <f t="shared" si="71"/>
        <v>76</v>
      </c>
      <c r="F117" s="90" t="s">
        <v>256</v>
      </c>
      <c r="G117" s="91" t="s">
        <v>21</v>
      </c>
      <c r="H117" s="91" t="s">
        <v>21</v>
      </c>
      <c r="I117" s="92" t="s">
        <v>21</v>
      </c>
      <c r="J117" s="89">
        <v>20</v>
      </c>
      <c r="K117" s="53">
        <v>10.08</v>
      </c>
      <c r="L117" s="11">
        <v>7.41</v>
      </c>
      <c r="M117" s="21">
        <f t="shared" si="122"/>
        <v>0.36032388663967607</v>
      </c>
      <c r="N117" s="37" t="s">
        <v>21</v>
      </c>
      <c r="O117" s="38">
        <v>-0.6</v>
      </c>
      <c r="P117" s="38">
        <f t="shared" si="123"/>
        <v>9.48</v>
      </c>
      <c r="Q117" s="57">
        <f t="shared" si="72"/>
        <v>35</v>
      </c>
      <c r="R117" s="53">
        <v>12.98</v>
      </c>
      <c r="S117" s="11">
        <v>13.08</v>
      </c>
      <c r="T117" s="21">
        <f t="shared" si="124"/>
        <v>-7.6452599388378934E-3</v>
      </c>
      <c r="U117" s="38">
        <v>-0.75</v>
      </c>
      <c r="V117" s="38">
        <f t="shared" si="117"/>
        <v>12.23</v>
      </c>
      <c r="W117" s="39">
        <f t="shared" si="73"/>
        <v>54</v>
      </c>
      <c r="X117" s="53">
        <v>241.57</v>
      </c>
      <c r="Y117" s="11">
        <v>256.42</v>
      </c>
      <c r="Z117" s="21">
        <f t="shared" si="106"/>
        <v>-5.7912799313626168E-2</v>
      </c>
      <c r="AA117" s="37" t="s">
        <v>21</v>
      </c>
      <c r="AB117" s="59">
        <v>-21</v>
      </c>
      <c r="AC117" s="38">
        <f t="shared" si="125"/>
        <v>220.57</v>
      </c>
      <c r="AD117" s="39">
        <f t="shared" si="75"/>
        <v>43</v>
      </c>
      <c r="AE117" s="65">
        <v>3.18</v>
      </c>
      <c r="AF117" s="11">
        <v>2.83</v>
      </c>
      <c r="AG117" s="21">
        <f t="shared" si="107"/>
        <v>0.12367491166077742</v>
      </c>
      <c r="AH117" s="38">
        <v>0.4</v>
      </c>
      <c r="AI117" s="38">
        <f t="shared" si="128"/>
        <v>3.58</v>
      </c>
      <c r="AJ117" s="38">
        <f t="shared" si="129"/>
        <v>-3.58</v>
      </c>
      <c r="AK117" s="39">
        <f t="shared" si="77"/>
        <v>73</v>
      </c>
      <c r="AL117" s="65">
        <v>4.57</v>
      </c>
      <c r="AM117" s="11">
        <v>4.25</v>
      </c>
      <c r="AN117" s="21">
        <f t="shared" si="108"/>
        <v>7.5294117647058886E-2</v>
      </c>
      <c r="AO117" s="38">
        <v>0.65</v>
      </c>
      <c r="AP117" s="38">
        <f t="shared" si="118"/>
        <v>5.2200000000000006</v>
      </c>
      <c r="AQ117" s="38">
        <f t="shared" si="119"/>
        <v>-5.2200000000000006</v>
      </c>
      <c r="AR117" s="39">
        <f t="shared" si="79"/>
        <v>93</v>
      </c>
      <c r="AS117" s="62">
        <v>1</v>
      </c>
      <c r="AT117" s="11">
        <v>0.95</v>
      </c>
      <c r="AU117" s="21">
        <f t="shared" si="109"/>
        <v>5.2631578947368474E-2</v>
      </c>
      <c r="AV117" s="38">
        <v>0.1</v>
      </c>
      <c r="AW117" s="38">
        <f t="shared" si="120"/>
        <v>1.1000000000000001</v>
      </c>
      <c r="AX117" s="38">
        <f t="shared" si="121"/>
        <v>-1.1000000000000001</v>
      </c>
      <c r="AY117" s="46">
        <f t="shared" si="83"/>
        <v>107</v>
      </c>
      <c r="AZ117" s="68">
        <v>16.329999999999998</v>
      </c>
      <c r="BA117" s="11">
        <v>13.36</v>
      </c>
      <c r="BB117" s="21">
        <f t="shared" si="112"/>
        <v>0.22230538922155682</v>
      </c>
      <c r="BC117" s="38">
        <v>9.1</v>
      </c>
      <c r="BD117" s="38">
        <f t="shared" si="130"/>
        <v>25.43</v>
      </c>
      <c r="BE117" s="38">
        <f t="shared" si="131"/>
        <v>-25.43</v>
      </c>
      <c r="BF117" s="46">
        <f t="shared" si="85"/>
        <v>94</v>
      </c>
      <c r="BG117" s="68">
        <v>8.41</v>
      </c>
      <c r="BH117" s="11">
        <v>8.41</v>
      </c>
      <c r="BI117" s="21">
        <f t="shared" si="113"/>
        <v>0</v>
      </c>
      <c r="BJ117" s="38">
        <v>3.5</v>
      </c>
      <c r="BK117" s="38">
        <f t="shared" si="126"/>
        <v>11.91</v>
      </c>
      <c r="BL117" s="38">
        <f t="shared" si="127"/>
        <v>-11.91</v>
      </c>
      <c r="BM117" s="46">
        <f t="shared" si="87"/>
        <v>192</v>
      </c>
      <c r="BN117" s="68">
        <v>4.49</v>
      </c>
      <c r="BO117" s="11">
        <v>3.66</v>
      </c>
      <c r="BP117" s="21">
        <f t="shared" si="88"/>
        <v>0.22677595628415301</v>
      </c>
      <c r="BQ117" s="8">
        <v>1.8</v>
      </c>
      <c r="BR117" s="8">
        <f t="shared" si="115"/>
        <v>6.29</v>
      </c>
      <c r="BS117" s="8">
        <f t="shared" si="116"/>
        <v>-6.29</v>
      </c>
      <c r="BT117" s="60">
        <f t="shared" si="89"/>
        <v>125</v>
      </c>
    </row>
    <row r="118" spans="1:72" x14ac:dyDescent="0.3">
      <c r="A118" s="1">
        <v>893575</v>
      </c>
      <c r="B118" s="22" t="s">
        <v>102</v>
      </c>
      <c r="C118" s="26" t="s">
        <v>3</v>
      </c>
      <c r="D118" s="72">
        <f t="shared" si="70"/>
        <v>907</v>
      </c>
      <c r="E118" s="57">
        <f t="shared" si="71"/>
        <v>97</v>
      </c>
      <c r="F118" s="90" t="s">
        <v>256</v>
      </c>
      <c r="G118" s="91" t="s">
        <v>21</v>
      </c>
      <c r="H118" s="91" t="s">
        <v>21</v>
      </c>
      <c r="I118" s="92" t="s">
        <v>21</v>
      </c>
      <c r="J118" s="83">
        <v>14</v>
      </c>
      <c r="K118" s="53">
        <v>10.69</v>
      </c>
      <c r="L118" s="11">
        <v>7.4</v>
      </c>
      <c r="M118" s="21">
        <f t="shared" si="122"/>
        <v>0.44459459459459444</v>
      </c>
      <c r="N118" s="37" t="s">
        <v>21</v>
      </c>
      <c r="O118" s="38">
        <v>-0.6</v>
      </c>
      <c r="P118" s="38">
        <f t="shared" si="123"/>
        <v>10.09</v>
      </c>
      <c r="Q118" s="57">
        <f t="shared" si="72"/>
        <v>86</v>
      </c>
      <c r="R118" s="53">
        <v>14.24</v>
      </c>
      <c r="S118" s="11">
        <v>13.87</v>
      </c>
      <c r="T118" s="21">
        <f t="shared" si="124"/>
        <v>2.6676279740447083E-2</v>
      </c>
      <c r="U118" s="38">
        <v>-0.75</v>
      </c>
      <c r="V118" s="38">
        <f t="shared" si="117"/>
        <v>13.49</v>
      </c>
      <c r="W118" s="39">
        <f t="shared" si="73"/>
        <v>131</v>
      </c>
      <c r="X118" s="53">
        <v>262.49</v>
      </c>
      <c r="Y118" s="11">
        <v>284.31</v>
      </c>
      <c r="Z118" s="21">
        <f t="shared" si="106"/>
        <v>-7.6747212549681657E-2</v>
      </c>
      <c r="AA118" s="37" t="s">
        <v>21</v>
      </c>
      <c r="AB118" s="59">
        <v>-21</v>
      </c>
      <c r="AC118" s="38">
        <f t="shared" si="125"/>
        <v>241.49</v>
      </c>
      <c r="AD118" s="39">
        <f t="shared" si="75"/>
        <v>106</v>
      </c>
      <c r="AE118" s="65">
        <v>3.12</v>
      </c>
      <c r="AF118" s="11">
        <v>2.97</v>
      </c>
      <c r="AG118" s="21">
        <f t="shared" si="107"/>
        <v>5.0505050505050469E-2</v>
      </c>
      <c r="AH118" s="38">
        <v>0.4</v>
      </c>
      <c r="AI118" s="38">
        <f t="shared" si="128"/>
        <v>3.52</v>
      </c>
      <c r="AJ118" s="38">
        <f t="shared" si="129"/>
        <v>-3.52</v>
      </c>
      <c r="AK118" s="39">
        <f t="shared" si="77"/>
        <v>87</v>
      </c>
      <c r="AL118" s="65">
        <v>4.57</v>
      </c>
      <c r="AM118" s="11">
        <v>4.26</v>
      </c>
      <c r="AN118" s="21">
        <f t="shared" si="108"/>
        <v>7.2769953051643313E-2</v>
      </c>
      <c r="AO118" s="38">
        <v>0.65</v>
      </c>
      <c r="AP118" s="38">
        <f t="shared" si="118"/>
        <v>5.2200000000000006</v>
      </c>
      <c r="AQ118" s="38">
        <f t="shared" si="119"/>
        <v>-5.2200000000000006</v>
      </c>
      <c r="AR118" s="39">
        <f t="shared" si="79"/>
        <v>93</v>
      </c>
      <c r="AS118" s="62">
        <v>1.05</v>
      </c>
      <c r="AT118" s="11">
        <v>1</v>
      </c>
      <c r="AU118" s="21">
        <f t="shared" si="109"/>
        <v>5.0000000000000044E-2</v>
      </c>
      <c r="AV118" s="38">
        <v>0.1</v>
      </c>
      <c r="AW118" s="38">
        <f t="shared" si="120"/>
        <v>1.1500000000000001</v>
      </c>
      <c r="AX118" s="38">
        <f t="shared" si="121"/>
        <v>-1.1500000000000001</v>
      </c>
      <c r="AY118" s="46">
        <f t="shared" si="83"/>
        <v>75</v>
      </c>
      <c r="AZ118" s="68">
        <v>16.38</v>
      </c>
      <c r="BA118" s="11">
        <v>16.38</v>
      </c>
      <c r="BB118" s="21">
        <f t="shared" si="112"/>
        <v>0</v>
      </c>
      <c r="BC118" s="38">
        <v>9.1</v>
      </c>
      <c r="BD118" s="38">
        <f t="shared" si="130"/>
        <v>25.479999999999997</v>
      </c>
      <c r="BE118" s="38">
        <f t="shared" si="131"/>
        <v>-25.479999999999997</v>
      </c>
      <c r="BF118" s="46">
        <f t="shared" si="85"/>
        <v>92</v>
      </c>
      <c r="BG118" s="68">
        <v>9.49</v>
      </c>
      <c r="BH118" s="11">
        <v>8.99</v>
      </c>
      <c r="BI118" s="21">
        <f t="shared" si="113"/>
        <v>5.5617352614015569E-2</v>
      </c>
      <c r="BJ118" s="38">
        <v>3.5</v>
      </c>
      <c r="BK118" s="38">
        <f t="shared" si="126"/>
        <v>12.99</v>
      </c>
      <c r="BL118" s="38">
        <f t="shared" si="127"/>
        <v>-12.99</v>
      </c>
      <c r="BM118" s="46">
        <f t="shared" si="87"/>
        <v>171</v>
      </c>
      <c r="BN118" s="68">
        <v>5.32</v>
      </c>
      <c r="BO118" s="11">
        <v>4.58</v>
      </c>
      <c r="BP118" s="21">
        <f t="shared" si="88"/>
        <v>0.16157205240174677</v>
      </c>
      <c r="BQ118" s="8">
        <v>1.8</v>
      </c>
      <c r="BR118" s="8">
        <f t="shared" si="115"/>
        <v>7.12</v>
      </c>
      <c r="BS118" s="8">
        <f t="shared" si="116"/>
        <v>-7.12</v>
      </c>
      <c r="BT118" s="60">
        <f t="shared" si="89"/>
        <v>66</v>
      </c>
    </row>
    <row r="119" spans="1:72" x14ac:dyDescent="0.3">
      <c r="A119" s="1">
        <v>914770</v>
      </c>
      <c r="B119" s="22" t="s">
        <v>108</v>
      </c>
      <c r="C119" s="26" t="s">
        <v>3</v>
      </c>
      <c r="D119" s="72">
        <f t="shared" si="70"/>
        <v>1039</v>
      </c>
      <c r="E119" s="57">
        <f t="shared" si="71"/>
        <v>115</v>
      </c>
      <c r="F119" s="7" t="s">
        <v>254</v>
      </c>
      <c r="G119" s="20">
        <f>-Z119+AG119+AN119+AU119+BB119+BI119+BP119</f>
        <v>1.8466760021656374</v>
      </c>
      <c r="H119" s="20">
        <f>G119/7</f>
        <v>0.26381085745223393</v>
      </c>
      <c r="I119" s="19">
        <v>17</v>
      </c>
      <c r="J119" s="89">
        <v>20</v>
      </c>
      <c r="K119" s="53">
        <v>10.38</v>
      </c>
      <c r="L119" s="11">
        <v>7.49</v>
      </c>
      <c r="M119" s="21">
        <f t="shared" si="122"/>
        <v>0.38584779706275041</v>
      </c>
      <c r="N119" s="37" t="s">
        <v>21</v>
      </c>
      <c r="O119" s="38">
        <v>-0.6</v>
      </c>
      <c r="P119" s="38">
        <f t="shared" si="123"/>
        <v>9.7800000000000011</v>
      </c>
      <c r="Q119" s="57">
        <f t="shared" si="72"/>
        <v>56</v>
      </c>
      <c r="R119" s="53">
        <v>13.74</v>
      </c>
      <c r="S119" s="11">
        <v>12.76</v>
      </c>
      <c r="T119" s="21">
        <f t="shared" si="124"/>
        <v>7.6802507836990636E-2</v>
      </c>
      <c r="U119" s="38">
        <v>-0.75</v>
      </c>
      <c r="V119" s="38">
        <f t="shared" si="117"/>
        <v>12.99</v>
      </c>
      <c r="W119" s="39">
        <f t="shared" si="73"/>
        <v>99</v>
      </c>
      <c r="X119" s="53">
        <v>272.8</v>
      </c>
      <c r="Y119" s="11">
        <v>283.63</v>
      </c>
      <c r="Z119" s="21">
        <f t="shared" si="106"/>
        <v>-3.8183548989881126E-2</v>
      </c>
      <c r="AA119" s="37" t="s">
        <v>21</v>
      </c>
      <c r="AB119" s="59">
        <v>-21</v>
      </c>
      <c r="AC119" s="38">
        <f t="shared" si="125"/>
        <v>251.8</v>
      </c>
      <c r="AD119" s="39">
        <f t="shared" si="75"/>
        <v>134</v>
      </c>
      <c r="AE119" s="65">
        <v>3.06</v>
      </c>
      <c r="AF119" s="11">
        <v>2.35</v>
      </c>
      <c r="AG119" s="21">
        <f t="shared" si="107"/>
        <v>0.30212765957446808</v>
      </c>
      <c r="AH119" s="38">
        <v>0.4</v>
      </c>
      <c r="AI119" s="38">
        <f t="shared" si="128"/>
        <v>3.46</v>
      </c>
      <c r="AJ119" s="38">
        <f t="shared" si="129"/>
        <v>-3.46</v>
      </c>
      <c r="AK119" s="39">
        <f t="shared" si="77"/>
        <v>102</v>
      </c>
      <c r="AL119" s="65">
        <v>4.37</v>
      </c>
      <c r="AM119" s="11">
        <v>3.95</v>
      </c>
      <c r="AN119" s="21">
        <f t="shared" si="108"/>
        <v>0.10632911392405062</v>
      </c>
      <c r="AO119" s="38">
        <v>0.65</v>
      </c>
      <c r="AP119" s="38">
        <f t="shared" si="118"/>
        <v>5.0200000000000005</v>
      </c>
      <c r="AQ119" s="38">
        <f t="shared" si="119"/>
        <v>-5.0200000000000005</v>
      </c>
      <c r="AR119" s="39">
        <f t="shared" si="79"/>
        <v>121</v>
      </c>
      <c r="AS119" s="62">
        <v>1.05</v>
      </c>
      <c r="AT119" s="11">
        <v>0.9</v>
      </c>
      <c r="AU119" s="21">
        <f t="shared" si="109"/>
        <v>0.16666666666666669</v>
      </c>
      <c r="AV119" s="38">
        <v>0.1</v>
      </c>
      <c r="AW119" s="38">
        <f t="shared" si="120"/>
        <v>1.1500000000000001</v>
      </c>
      <c r="AX119" s="38">
        <f t="shared" si="121"/>
        <v>-1.1500000000000001</v>
      </c>
      <c r="AY119" s="46">
        <f t="shared" si="83"/>
        <v>75</v>
      </c>
      <c r="AZ119" s="68">
        <v>11.04</v>
      </c>
      <c r="BA119" s="11">
        <v>8.56</v>
      </c>
      <c r="BB119" s="21">
        <f t="shared" si="112"/>
        <v>0.28971962616822411</v>
      </c>
      <c r="BC119" s="38">
        <v>9.1</v>
      </c>
      <c r="BD119" s="38">
        <f t="shared" si="130"/>
        <v>20.14</v>
      </c>
      <c r="BE119" s="38">
        <f t="shared" si="131"/>
        <v>-20.14</v>
      </c>
      <c r="BF119" s="46">
        <f t="shared" si="85"/>
        <v>171</v>
      </c>
      <c r="BG119" s="68">
        <v>9.74</v>
      </c>
      <c r="BH119" s="11">
        <v>6.41</v>
      </c>
      <c r="BI119" s="21">
        <f t="shared" si="113"/>
        <v>0.51950078003120126</v>
      </c>
      <c r="BJ119" s="38">
        <v>3.5</v>
      </c>
      <c r="BK119" s="38">
        <f t="shared" si="126"/>
        <v>13.24</v>
      </c>
      <c r="BL119" s="38">
        <f t="shared" si="127"/>
        <v>-13.24</v>
      </c>
      <c r="BM119" s="46">
        <f t="shared" si="87"/>
        <v>167</v>
      </c>
      <c r="BN119" s="68">
        <v>4.5999999999999996</v>
      </c>
      <c r="BO119" s="11">
        <v>3.23</v>
      </c>
      <c r="BP119" s="21">
        <f t="shared" si="88"/>
        <v>0.42414860681114541</v>
      </c>
      <c r="BQ119" s="8">
        <v>1.8</v>
      </c>
      <c r="BR119" s="8">
        <f t="shared" si="115"/>
        <v>6.3999999999999995</v>
      </c>
      <c r="BS119" s="8">
        <f t="shared" si="116"/>
        <v>-6.3999999999999995</v>
      </c>
      <c r="BT119" s="60">
        <f t="shared" si="89"/>
        <v>114</v>
      </c>
    </row>
    <row r="120" spans="1:72" x14ac:dyDescent="0.3">
      <c r="A120" s="1">
        <v>866086</v>
      </c>
      <c r="B120" s="22" t="s">
        <v>105</v>
      </c>
      <c r="C120" s="26" t="s">
        <v>3</v>
      </c>
      <c r="D120" s="72">
        <f t="shared" si="70"/>
        <v>1076</v>
      </c>
      <c r="E120" s="57">
        <f t="shared" si="71"/>
        <v>122</v>
      </c>
      <c r="F120" s="7" t="s">
        <v>254</v>
      </c>
      <c r="G120" s="20">
        <f>-Z120+AG120+AN120+AU120+BB120+BI120+BP120</f>
        <v>0.80042036991456522</v>
      </c>
      <c r="H120" s="20">
        <f>G120/7</f>
        <v>0.11434576713065217</v>
      </c>
      <c r="I120" s="19">
        <v>39</v>
      </c>
      <c r="J120" s="83">
        <v>16</v>
      </c>
      <c r="K120" s="53">
        <v>10.42</v>
      </c>
      <c r="L120" s="11">
        <v>7.47</v>
      </c>
      <c r="M120" s="21">
        <f t="shared" si="122"/>
        <v>0.39491298527443108</v>
      </c>
      <c r="N120" s="37" t="s">
        <v>21</v>
      </c>
      <c r="O120" s="38">
        <v>-0.6</v>
      </c>
      <c r="P120" s="38">
        <f t="shared" si="123"/>
        <v>9.82</v>
      </c>
      <c r="Q120" s="57">
        <f t="shared" si="72"/>
        <v>60</v>
      </c>
      <c r="R120" s="53">
        <v>13.86</v>
      </c>
      <c r="S120" s="11">
        <v>13.67</v>
      </c>
      <c r="T120" s="21">
        <f t="shared" si="124"/>
        <v>1.3899049012435955E-2</v>
      </c>
      <c r="U120" s="38">
        <v>-0.75</v>
      </c>
      <c r="V120" s="38">
        <f t="shared" si="117"/>
        <v>13.11</v>
      </c>
      <c r="W120" s="39">
        <f t="shared" si="73"/>
        <v>113</v>
      </c>
      <c r="X120" s="53">
        <v>271.07</v>
      </c>
      <c r="Y120" s="11">
        <v>271.27</v>
      </c>
      <c r="Z120" s="21">
        <f t="shared" si="106"/>
        <v>-7.3727282780988918E-4</v>
      </c>
      <c r="AA120" s="37" t="s">
        <v>21</v>
      </c>
      <c r="AB120" s="59">
        <v>-21</v>
      </c>
      <c r="AC120" s="38">
        <f t="shared" si="125"/>
        <v>250.07</v>
      </c>
      <c r="AD120" s="39">
        <f t="shared" si="75"/>
        <v>130</v>
      </c>
      <c r="AE120" s="65">
        <v>3.24</v>
      </c>
      <c r="AF120" s="11">
        <v>3.06</v>
      </c>
      <c r="AG120" s="21">
        <f t="shared" si="107"/>
        <v>5.8823529411764754E-2</v>
      </c>
      <c r="AH120" s="38">
        <v>0.4</v>
      </c>
      <c r="AI120" s="38">
        <f t="shared" si="128"/>
        <v>3.64</v>
      </c>
      <c r="AJ120" s="38">
        <f t="shared" si="129"/>
        <v>-3.64</v>
      </c>
      <c r="AK120" s="39">
        <f t="shared" si="77"/>
        <v>62</v>
      </c>
      <c r="AL120" s="65">
        <v>4.43</v>
      </c>
      <c r="AM120" s="11">
        <v>4</v>
      </c>
      <c r="AN120" s="21">
        <f t="shared" si="108"/>
        <v>0.10749999999999993</v>
      </c>
      <c r="AO120" s="38">
        <v>0.65</v>
      </c>
      <c r="AP120" s="38">
        <f t="shared" si="118"/>
        <v>5.08</v>
      </c>
      <c r="AQ120" s="38">
        <f t="shared" si="119"/>
        <v>-5.08</v>
      </c>
      <c r="AR120" s="39">
        <f t="shared" si="79"/>
        <v>112</v>
      </c>
      <c r="AS120" s="62">
        <v>1.05</v>
      </c>
      <c r="AT120" s="11">
        <v>0.95</v>
      </c>
      <c r="AU120" s="21">
        <f t="shared" si="109"/>
        <v>0.10526315789473695</v>
      </c>
      <c r="AV120" s="38">
        <v>0.1</v>
      </c>
      <c r="AW120" s="38">
        <f t="shared" si="120"/>
        <v>1.1500000000000001</v>
      </c>
      <c r="AX120" s="38">
        <f t="shared" si="121"/>
        <v>-1.1500000000000001</v>
      </c>
      <c r="AY120" s="46">
        <f t="shared" si="83"/>
        <v>75</v>
      </c>
      <c r="AZ120" s="68">
        <v>12.61</v>
      </c>
      <c r="BA120" s="11">
        <v>11.25</v>
      </c>
      <c r="BB120" s="21">
        <f t="shared" si="112"/>
        <v>0.12088888888888884</v>
      </c>
      <c r="BC120" s="38">
        <v>9.1</v>
      </c>
      <c r="BD120" s="38">
        <f t="shared" si="130"/>
        <v>21.71</v>
      </c>
      <c r="BE120" s="38">
        <f t="shared" si="131"/>
        <v>-21.71</v>
      </c>
      <c r="BF120" s="46">
        <f t="shared" si="85"/>
        <v>152</v>
      </c>
      <c r="BG120" s="68">
        <v>5.67</v>
      </c>
      <c r="BH120" s="11">
        <v>4.32</v>
      </c>
      <c r="BI120" s="21">
        <f t="shared" si="113"/>
        <v>0.31249999999999989</v>
      </c>
      <c r="BJ120" s="38">
        <v>3.5</v>
      </c>
      <c r="BK120" s="38">
        <f t="shared" si="126"/>
        <v>9.17</v>
      </c>
      <c r="BL120" s="38">
        <f t="shared" si="127"/>
        <v>-9.17</v>
      </c>
      <c r="BM120" s="46">
        <f t="shared" si="87"/>
        <v>210</v>
      </c>
      <c r="BN120" s="68">
        <v>3.93</v>
      </c>
      <c r="BO120" s="11">
        <v>3.59</v>
      </c>
      <c r="BP120" s="21">
        <f t="shared" si="88"/>
        <v>9.4707520891364985E-2</v>
      </c>
      <c r="BQ120" s="8">
        <v>1.8</v>
      </c>
      <c r="BR120" s="8">
        <f t="shared" si="115"/>
        <v>5.73</v>
      </c>
      <c r="BS120" s="8">
        <f t="shared" si="116"/>
        <v>-5.73</v>
      </c>
      <c r="BT120" s="60">
        <f t="shared" si="89"/>
        <v>162</v>
      </c>
    </row>
    <row r="121" spans="1:72" x14ac:dyDescent="0.3">
      <c r="A121" s="1">
        <v>932589</v>
      </c>
      <c r="B121" s="36" t="s">
        <v>179</v>
      </c>
      <c r="C121" s="26" t="s">
        <v>3</v>
      </c>
      <c r="D121" s="72">
        <f t="shared" si="70"/>
        <v>1094</v>
      </c>
      <c r="E121" s="57">
        <f t="shared" si="71"/>
        <v>127</v>
      </c>
      <c r="F121" s="90" t="s">
        <v>256</v>
      </c>
      <c r="G121" s="91" t="s">
        <v>21</v>
      </c>
      <c r="H121" s="91" t="s">
        <v>21</v>
      </c>
      <c r="I121" s="92" t="s">
        <v>21</v>
      </c>
      <c r="J121" s="83">
        <v>13</v>
      </c>
      <c r="K121" s="53">
        <v>11.37</v>
      </c>
      <c r="L121" s="11"/>
      <c r="M121" s="21" t="str">
        <f t="shared" si="122"/>
        <v/>
      </c>
      <c r="N121" s="37" t="s">
        <v>21</v>
      </c>
      <c r="O121" s="38">
        <v>-0.6</v>
      </c>
      <c r="P121" s="38">
        <f t="shared" si="123"/>
        <v>10.77</v>
      </c>
      <c r="Q121" s="57">
        <f t="shared" si="72"/>
        <v>166</v>
      </c>
      <c r="R121" s="53">
        <v>14.71</v>
      </c>
      <c r="S121" s="11"/>
      <c r="T121" s="21" t="str">
        <f t="shared" si="124"/>
        <v/>
      </c>
      <c r="U121" s="38">
        <v>-0.75</v>
      </c>
      <c r="V121" s="38">
        <f t="shared" si="117"/>
        <v>13.96</v>
      </c>
      <c r="W121" s="39">
        <f t="shared" si="73"/>
        <v>149</v>
      </c>
      <c r="X121" s="53">
        <v>287.05</v>
      </c>
      <c r="Y121" s="11"/>
      <c r="Z121" s="21" t="str">
        <f t="shared" si="106"/>
        <v/>
      </c>
      <c r="AA121" s="37" t="s">
        <v>21</v>
      </c>
      <c r="AB121" s="59">
        <v>-21</v>
      </c>
      <c r="AC121" s="38">
        <f t="shared" si="125"/>
        <v>266.05</v>
      </c>
      <c r="AD121" s="39">
        <f t="shared" si="75"/>
        <v>179</v>
      </c>
      <c r="AE121" s="65">
        <v>2.95</v>
      </c>
      <c r="AF121" s="11"/>
      <c r="AG121" s="21" t="str">
        <f t="shared" si="107"/>
        <v/>
      </c>
      <c r="AH121" s="38">
        <v>0.4</v>
      </c>
      <c r="AI121" s="38">
        <f t="shared" si="128"/>
        <v>3.35</v>
      </c>
      <c r="AJ121" s="38">
        <f t="shared" si="129"/>
        <v>-3.35</v>
      </c>
      <c r="AK121" s="39">
        <f t="shared" si="77"/>
        <v>134</v>
      </c>
      <c r="AL121" s="65">
        <v>4.01</v>
      </c>
      <c r="AM121" s="11"/>
      <c r="AN121" s="21" t="str">
        <f t="shared" si="108"/>
        <v/>
      </c>
      <c r="AO121" s="38">
        <v>0.65</v>
      </c>
      <c r="AP121" s="38">
        <f t="shared" si="118"/>
        <v>4.66</v>
      </c>
      <c r="AQ121" s="38">
        <f t="shared" si="119"/>
        <v>-4.66</v>
      </c>
      <c r="AR121" s="39">
        <f t="shared" si="79"/>
        <v>177</v>
      </c>
      <c r="AS121" s="62">
        <v>1</v>
      </c>
      <c r="AT121" s="11"/>
      <c r="AU121" s="21" t="str">
        <f t="shared" si="109"/>
        <v/>
      </c>
      <c r="AV121" s="38">
        <v>0.1</v>
      </c>
      <c r="AW121" s="38">
        <f t="shared" si="120"/>
        <v>1.1000000000000001</v>
      </c>
      <c r="AX121" s="38">
        <f t="shared" si="121"/>
        <v>-1.1000000000000001</v>
      </c>
      <c r="AY121" s="46">
        <f t="shared" si="83"/>
        <v>107</v>
      </c>
      <c r="AZ121" s="68">
        <v>21.28</v>
      </c>
      <c r="BA121" s="11"/>
      <c r="BB121" s="21" t="str">
        <f t="shared" si="112"/>
        <v/>
      </c>
      <c r="BC121" s="38">
        <v>9.1</v>
      </c>
      <c r="BD121" s="38">
        <f t="shared" si="130"/>
        <v>30.380000000000003</v>
      </c>
      <c r="BE121" s="38">
        <f t="shared" si="131"/>
        <v>-30.380000000000003</v>
      </c>
      <c r="BF121" s="46">
        <f t="shared" si="85"/>
        <v>40</v>
      </c>
      <c r="BG121" s="68">
        <v>13.56</v>
      </c>
      <c r="BH121" s="11"/>
      <c r="BI121" s="21" t="str">
        <f t="shared" si="113"/>
        <v/>
      </c>
      <c r="BJ121" s="38">
        <v>3.5</v>
      </c>
      <c r="BK121" s="38">
        <f t="shared" si="126"/>
        <v>17.060000000000002</v>
      </c>
      <c r="BL121" s="38">
        <f t="shared" si="127"/>
        <v>-17.060000000000002</v>
      </c>
      <c r="BM121" s="46">
        <f t="shared" si="87"/>
        <v>54</v>
      </c>
      <c r="BN121" s="68">
        <v>4.93</v>
      </c>
      <c r="BO121" s="11"/>
      <c r="BP121" s="21" t="str">
        <f t="shared" si="88"/>
        <v/>
      </c>
      <c r="BQ121" s="8">
        <v>1.8</v>
      </c>
      <c r="BR121" s="8">
        <f t="shared" si="115"/>
        <v>6.7299999999999995</v>
      </c>
      <c r="BS121" s="8">
        <f t="shared" si="116"/>
        <v>-6.7299999999999995</v>
      </c>
      <c r="BT121" s="60">
        <f t="shared" si="89"/>
        <v>88</v>
      </c>
    </row>
    <row r="122" spans="1:72" x14ac:dyDescent="0.3">
      <c r="A122" s="1">
        <v>932010</v>
      </c>
      <c r="B122" s="22" t="s">
        <v>177</v>
      </c>
      <c r="C122" s="26" t="s">
        <v>3</v>
      </c>
      <c r="D122" s="72">
        <f t="shared" si="70"/>
        <v>1131</v>
      </c>
      <c r="E122" s="57">
        <f t="shared" si="71"/>
        <v>133</v>
      </c>
      <c r="F122" s="90" t="s">
        <v>256</v>
      </c>
      <c r="G122" s="91" t="s">
        <v>21</v>
      </c>
      <c r="H122" s="91" t="s">
        <v>21</v>
      </c>
      <c r="I122" s="92" t="s">
        <v>21</v>
      </c>
      <c r="J122" s="89">
        <v>20</v>
      </c>
      <c r="K122" s="53">
        <v>11.18</v>
      </c>
      <c r="L122" s="11"/>
      <c r="M122" s="21" t="str">
        <f t="shared" si="122"/>
        <v/>
      </c>
      <c r="N122" s="37" t="s">
        <v>21</v>
      </c>
      <c r="O122" s="38">
        <v>-0.6</v>
      </c>
      <c r="P122" s="38">
        <f t="shared" si="123"/>
        <v>10.58</v>
      </c>
      <c r="Q122" s="57">
        <f t="shared" si="72"/>
        <v>147</v>
      </c>
      <c r="R122" s="53">
        <v>14.27</v>
      </c>
      <c r="S122" s="11"/>
      <c r="T122" s="21" t="str">
        <f t="shared" si="124"/>
        <v/>
      </c>
      <c r="U122" s="38">
        <v>-0.75</v>
      </c>
      <c r="V122" s="38">
        <f t="shared" si="117"/>
        <v>13.52</v>
      </c>
      <c r="W122" s="39">
        <f t="shared" si="73"/>
        <v>134</v>
      </c>
      <c r="X122" s="53">
        <v>278.95</v>
      </c>
      <c r="Y122" s="11"/>
      <c r="Z122" s="21" t="str">
        <f t="shared" si="106"/>
        <v/>
      </c>
      <c r="AA122" s="37" t="s">
        <v>21</v>
      </c>
      <c r="AB122" s="59">
        <v>-21</v>
      </c>
      <c r="AC122" s="38">
        <f t="shared" si="125"/>
        <v>257.95</v>
      </c>
      <c r="AD122" s="39">
        <f t="shared" si="75"/>
        <v>159</v>
      </c>
      <c r="AE122" s="65">
        <v>2.86</v>
      </c>
      <c r="AF122" s="11"/>
      <c r="AG122" s="21" t="str">
        <f t="shared" si="107"/>
        <v/>
      </c>
      <c r="AH122" s="38">
        <v>0.4</v>
      </c>
      <c r="AI122" s="38">
        <f t="shared" si="128"/>
        <v>3.26</v>
      </c>
      <c r="AJ122" s="38">
        <f t="shared" si="129"/>
        <v>-3.26</v>
      </c>
      <c r="AK122" s="39">
        <f t="shared" si="77"/>
        <v>151</v>
      </c>
      <c r="AL122" s="65">
        <v>4.53</v>
      </c>
      <c r="AM122" s="11"/>
      <c r="AN122" s="21" t="str">
        <f t="shared" si="108"/>
        <v/>
      </c>
      <c r="AO122" s="38">
        <v>0.65</v>
      </c>
      <c r="AP122" s="38">
        <f t="shared" si="118"/>
        <v>5.1800000000000006</v>
      </c>
      <c r="AQ122" s="38">
        <f t="shared" si="119"/>
        <v>-5.1800000000000006</v>
      </c>
      <c r="AR122" s="39">
        <f t="shared" si="79"/>
        <v>101</v>
      </c>
      <c r="AS122" s="62">
        <v>1</v>
      </c>
      <c r="AT122" s="11"/>
      <c r="AU122" s="21" t="str">
        <f t="shared" si="109"/>
        <v/>
      </c>
      <c r="AV122" s="38">
        <v>0.1</v>
      </c>
      <c r="AW122" s="38">
        <f t="shared" si="120"/>
        <v>1.1000000000000001</v>
      </c>
      <c r="AX122" s="38">
        <f t="shared" si="121"/>
        <v>-1.1000000000000001</v>
      </c>
      <c r="AY122" s="46">
        <f t="shared" si="83"/>
        <v>107</v>
      </c>
      <c r="AZ122" s="68">
        <v>19.72</v>
      </c>
      <c r="BA122" s="11"/>
      <c r="BB122" s="21" t="str">
        <f t="shared" si="112"/>
        <v/>
      </c>
      <c r="BC122" s="38">
        <v>9.1</v>
      </c>
      <c r="BD122" s="38">
        <f t="shared" si="130"/>
        <v>28.82</v>
      </c>
      <c r="BE122" s="38">
        <f t="shared" si="131"/>
        <v>-28.82</v>
      </c>
      <c r="BF122" s="46">
        <f t="shared" si="85"/>
        <v>49</v>
      </c>
      <c r="BG122" s="68">
        <v>11.45</v>
      </c>
      <c r="BH122" s="11"/>
      <c r="BI122" s="21" t="str">
        <f t="shared" si="113"/>
        <v/>
      </c>
      <c r="BJ122" s="38">
        <v>3.5</v>
      </c>
      <c r="BK122" s="38">
        <f t="shared" si="126"/>
        <v>14.95</v>
      </c>
      <c r="BL122" s="38">
        <f t="shared" si="127"/>
        <v>-14.95</v>
      </c>
      <c r="BM122" s="46">
        <f t="shared" si="87"/>
        <v>114</v>
      </c>
      <c r="BN122" s="68">
        <v>3.89</v>
      </c>
      <c r="BO122" s="11"/>
      <c r="BP122" s="21" t="str">
        <f t="shared" si="88"/>
        <v/>
      </c>
      <c r="BQ122" s="8">
        <v>1.8</v>
      </c>
      <c r="BR122" s="8">
        <f t="shared" si="115"/>
        <v>5.69</v>
      </c>
      <c r="BS122" s="8">
        <f t="shared" si="116"/>
        <v>-5.69</v>
      </c>
      <c r="BT122" s="60">
        <f t="shared" si="89"/>
        <v>169</v>
      </c>
    </row>
    <row r="123" spans="1:72" x14ac:dyDescent="0.3">
      <c r="A123" s="1">
        <v>899462</v>
      </c>
      <c r="B123" s="22" t="s">
        <v>109</v>
      </c>
      <c r="C123" s="26" t="s">
        <v>3</v>
      </c>
      <c r="D123" s="72">
        <f t="shared" si="70"/>
        <v>1153</v>
      </c>
      <c r="E123" s="57">
        <f t="shared" si="71"/>
        <v>139</v>
      </c>
      <c r="F123" s="90" t="s">
        <v>256</v>
      </c>
      <c r="G123" s="91" t="s">
        <v>21</v>
      </c>
      <c r="H123" s="91" t="s">
        <v>21</v>
      </c>
      <c r="I123" s="92" t="s">
        <v>21</v>
      </c>
      <c r="J123" s="83">
        <v>15</v>
      </c>
      <c r="K123" s="53">
        <v>10.74</v>
      </c>
      <c r="L123" s="11">
        <v>7.99</v>
      </c>
      <c r="M123" s="21">
        <f t="shared" si="122"/>
        <v>0.34418022528160197</v>
      </c>
      <c r="N123" s="37" t="s">
        <v>21</v>
      </c>
      <c r="O123" s="38">
        <v>-0.6</v>
      </c>
      <c r="P123" s="38">
        <f t="shared" si="123"/>
        <v>10.14</v>
      </c>
      <c r="Q123" s="57">
        <f t="shared" si="72"/>
        <v>95</v>
      </c>
      <c r="R123" s="53">
        <v>13.74</v>
      </c>
      <c r="S123" s="11">
        <v>14.47</v>
      </c>
      <c r="T123" s="21">
        <f t="shared" si="124"/>
        <v>-5.0449205252246054E-2</v>
      </c>
      <c r="U123" s="38">
        <v>-0.75</v>
      </c>
      <c r="V123" s="38">
        <f t="shared" si="117"/>
        <v>12.99</v>
      </c>
      <c r="W123" s="39">
        <f t="shared" si="73"/>
        <v>99</v>
      </c>
      <c r="X123" s="53">
        <v>250.93</v>
      </c>
      <c r="Y123" s="11">
        <v>269.49</v>
      </c>
      <c r="Z123" s="21">
        <f t="shared" si="106"/>
        <v>-6.8870830086459611E-2</v>
      </c>
      <c r="AA123" s="37" t="s">
        <v>21</v>
      </c>
      <c r="AB123" s="59">
        <v>-21</v>
      </c>
      <c r="AC123" s="38">
        <f t="shared" si="125"/>
        <v>229.93</v>
      </c>
      <c r="AD123" s="39">
        <f t="shared" si="75"/>
        <v>63</v>
      </c>
      <c r="AE123" s="65">
        <v>2.73</v>
      </c>
      <c r="AF123" s="11">
        <v>2.4</v>
      </c>
      <c r="AG123" s="21">
        <f t="shared" si="107"/>
        <v>0.13750000000000004</v>
      </c>
      <c r="AH123" s="38">
        <v>0.4</v>
      </c>
      <c r="AI123" s="38">
        <f t="shared" si="128"/>
        <v>3.13</v>
      </c>
      <c r="AJ123" s="38">
        <f t="shared" si="129"/>
        <v>-3.13</v>
      </c>
      <c r="AK123" s="39">
        <f t="shared" si="77"/>
        <v>179</v>
      </c>
      <c r="AL123" s="65">
        <v>3.26</v>
      </c>
      <c r="AM123" s="11">
        <v>3.26</v>
      </c>
      <c r="AN123" s="21">
        <f t="shared" si="108"/>
        <v>0</v>
      </c>
      <c r="AO123" s="38">
        <v>0.65</v>
      </c>
      <c r="AP123" s="38">
        <f t="shared" si="118"/>
        <v>3.9099999999999997</v>
      </c>
      <c r="AQ123" s="38">
        <f t="shared" si="119"/>
        <v>-3.9099999999999997</v>
      </c>
      <c r="AR123" s="39">
        <f t="shared" si="79"/>
        <v>195</v>
      </c>
      <c r="AS123" s="62">
        <v>1</v>
      </c>
      <c r="AT123" s="11">
        <v>0.9</v>
      </c>
      <c r="AU123" s="21">
        <f t="shared" si="109"/>
        <v>0.11111111111111108</v>
      </c>
      <c r="AV123" s="38">
        <v>0.1</v>
      </c>
      <c r="AW123" s="38">
        <f t="shared" si="120"/>
        <v>1.1000000000000001</v>
      </c>
      <c r="AX123" s="38">
        <f t="shared" si="121"/>
        <v>-1.1000000000000001</v>
      </c>
      <c r="AY123" s="46">
        <f t="shared" si="83"/>
        <v>107</v>
      </c>
      <c r="AZ123" s="68">
        <v>15.18</v>
      </c>
      <c r="BA123" s="11">
        <v>13.78</v>
      </c>
      <c r="BB123" s="21">
        <f t="shared" si="112"/>
        <v>0.10159651669085634</v>
      </c>
      <c r="BC123" s="38">
        <v>9.1</v>
      </c>
      <c r="BD123" s="38">
        <f t="shared" si="130"/>
        <v>24.28</v>
      </c>
      <c r="BE123" s="38">
        <f t="shared" si="131"/>
        <v>-24.28</v>
      </c>
      <c r="BF123" s="46">
        <f t="shared" si="85"/>
        <v>112</v>
      </c>
      <c r="BG123" s="68">
        <v>10.8</v>
      </c>
      <c r="BH123" s="11">
        <v>5.92</v>
      </c>
      <c r="BI123" s="21">
        <f t="shared" si="113"/>
        <v>0.82432432432432445</v>
      </c>
      <c r="BJ123" s="38">
        <v>3.5</v>
      </c>
      <c r="BK123" s="38">
        <f t="shared" si="126"/>
        <v>14.3</v>
      </c>
      <c r="BL123" s="38">
        <f t="shared" si="127"/>
        <v>-14.3</v>
      </c>
      <c r="BM123" s="46">
        <f t="shared" si="87"/>
        <v>141</v>
      </c>
      <c r="BN123" s="68">
        <v>3.93</v>
      </c>
      <c r="BO123" s="11">
        <v>3.11</v>
      </c>
      <c r="BP123" s="21">
        <f t="shared" si="88"/>
        <v>0.26366559485530555</v>
      </c>
      <c r="BQ123" s="8">
        <v>1.8</v>
      </c>
      <c r="BR123" s="8">
        <f t="shared" si="115"/>
        <v>5.73</v>
      </c>
      <c r="BS123" s="8">
        <f t="shared" si="116"/>
        <v>-5.73</v>
      </c>
      <c r="BT123" s="60">
        <f t="shared" si="89"/>
        <v>162</v>
      </c>
    </row>
    <row r="124" spans="1:72" x14ac:dyDescent="0.3">
      <c r="A124" s="1">
        <v>903450</v>
      </c>
      <c r="B124" s="22" t="s">
        <v>106</v>
      </c>
      <c r="C124" s="26" t="s">
        <v>3</v>
      </c>
      <c r="D124" s="72">
        <f t="shared" si="70"/>
        <v>1169</v>
      </c>
      <c r="E124" s="57">
        <f t="shared" si="71"/>
        <v>142</v>
      </c>
      <c r="F124" s="90" t="s">
        <v>256</v>
      </c>
      <c r="G124" s="91" t="s">
        <v>21</v>
      </c>
      <c r="H124" s="91" t="s">
        <v>21</v>
      </c>
      <c r="I124" s="92" t="s">
        <v>21</v>
      </c>
      <c r="J124" s="83">
        <v>10</v>
      </c>
      <c r="K124" s="53">
        <v>11</v>
      </c>
      <c r="L124" s="11">
        <v>7.79</v>
      </c>
      <c r="M124" s="21">
        <f t="shared" si="122"/>
        <v>0.41206675224646983</v>
      </c>
      <c r="N124" s="37" t="s">
        <v>21</v>
      </c>
      <c r="O124" s="38">
        <v>-0.6</v>
      </c>
      <c r="P124" s="38">
        <f t="shared" si="123"/>
        <v>10.4</v>
      </c>
      <c r="Q124" s="57">
        <f t="shared" si="72"/>
        <v>127</v>
      </c>
      <c r="R124" s="53">
        <v>13.58</v>
      </c>
      <c r="S124" s="11">
        <v>12.37</v>
      </c>
      <c r="T124" s="21">
        <f t="shared" si="124"/>
        <v>9.7817299919159328E-2</v>
      </c>
      <c r="U124" s="38">
        <v>-0.75</v>
      </c>
      <c r="V124" s="38">
        <f t="shared" si="117"/>
        <v>12.83</v>
      </c>
      <c r="W124" s="39">
        <f t="shared" si="73"/>
        <v>87</v>
      </c>
      <c r="X124" s="53">
        <v>278.10000000000002</v>
      </c>
      <c r="Y124" s="11">
        <v>280.94</v>
      </c>
      <c r="Z124" s="21">
        <f t="shared" si="106"/>
        <v>-1.0108920054103991E-2</v>
      </c>
      <c r="AA124" s="37" t="s">
        <v>21</v>
      </c>
      <c r="AB124" s="59">
        <v>-21</v>
      </c>
      <c r="AC124" s="38">
        <f t="shared" si="125"/>
        <v>257.10000000000002</v>
      </c>
      <c r="AD124" s="39">
        <f t="shared" si="75"/>
        <v>157</v>
      </c>
      <c r="AE124" s="65">
        <v>2.74</v>
      </c>
      <c r="AF124" s="11">
        <v>2.68</v>
      </c>
      <c r="AG124" s="21">
        <f t="shared" si="107"/>
        <v>2.2388059701492557E-2</v>
      </c>
      <c r="AH124" s="38">
        <v>0.4</v>
      </c>
      <c r="AI124" s="38">
        <f t="shared" si="128"/>
        <v>3.14</v>
      </c>
      <c r="AJ124" s="38">
        <f t="shared" si="129"/>
        <v>-3.14</v>
      </c>
      <c r="AK124" s="39">
        <f t="shared" si="77"/>
        <v>176</v>
      </c>
      <c r="AL124" s="65">
        <v>4.2</v>
      </c>
      <c r="AM124" s="11">
        <v>3.64</v>
      </c>
      <c r="AN124" s="21">
        <f t="shared" si="108"/>
        <v>0.15384615384615385</v>
      </c>
      <c r="AO124" s="38">
        <v>0.65</v>
      </c>
      <c r="AP124" s="38">
        <f t="shared" si="118"/>
        <v>4.8500000000000005</v>
      </c>
      <c r="AQ124" s="38">
        <f t="shared" si="119"/>
        <v>-4.8500000000000005</v>
      </c>
      <c r="AR124" s="39">
        <f t="shared" si="79"/>
        <v>152</v>
      </c>
      <c r="AS124" s="62">
        <v>1</v>
      </c>
      <c r="AT124" s="11">
        <v>0.9</v>
      </c>
      <c r="AU124" s="21">
        <f t="shared" si="109"/>
        <v>0.11111111111111108</v>
      </c>
      <c r="AV124" s="38">
        <v>0.1</v>
      </c>
      <c r="AW124" s="38">
        <f t="shared" si="120"/>
        <v>1.1000000000000001</v>
      </c>
      <c r="AX124" s="38">
        <f t="shared" si="121"/>
        <v>-1.1000000000000001</v>
      </c>
      <c r="AY124" s="46">
        <f t="shared" si="83"/>
        <v>107</v>
      </c>
      <c r="AZ124" s="68">
        <v>17.12</v>
      </c>
      <c r="BA124" s="11">
        <v>11.42</v>
      </c>
      <c r="BB124" s="21">
        <f t="shared" si="112"/>
        <v>0.4991243432574432</v>
      </c>
      <c r="BC124" s="38">
        <v>9.1</v>
      </c>
      <c r="BD124" s="38">
        <f t="shared" si="130"/>
        <v>26.22</v>
      </c>
      <c r="BE124" s="38">
        <f t="shared" si="131"/>
        <v>-26.22</v>
      </c>
      <c r="BF124" s="46">
        <f t="shared" si="85"/>
        <v>81</v>
      </c>
      <c r="BG124" s="68">
        <v>11.33</v>
      </c>
      <c r="BH124" s="11">
        <v>5.49</v>
      </c>
      <c r="BI124" s="21">
        <f t="shared" si="113"/>
        <v>1.0637522768670309</v>
      </c>
      <c r="BJ124" s="38">
        <v>3.5</v>
      </c>
      <c r="BK124" s="38">
        <f t="shared" si="126"/>
        <v>14.83</v>
      </c>
      <c r="BL124" s="38">
        <f t="shared" si="127"/>
        <v>-14.83</v>
      </c>
      <c r="BM124" s="46">
        <f t="shared" si="87"/>
        <v>120</v>
      </c>
      <c r="BN124" s="68">
        <v>3.93</v>
      </c>
      <c r="BO124" s="11">
        <v>3.93</v>
      </c>
      <c r="BP124" s="21">
        <f t="shared" si="88"/>
        <v>0</v>
      </c>
      <c r="BQ124" s="8">
        <v>1.8</v>
      </c>
      <c r="BR124" s="8">
        <f t="shared" si="115"/>
        <v>5.73</v>
      </c>
      <c r="BS124" s="8">
        <f t="shared" si="116"/>
        <v>-5.73</v>
      </c>
      <c r="BT124" s="60">
        <f t="shared" si="89"/>
        <v>162</v>
      </c>
    </row>
    <row r="125" spans="1:72" x14ac:dyDescent="0.3">
      <c r="A125" s="1">
        <v>940155</v>
      </c>
      <c r="B125" s="36" t="s">
        <v>180</v>
      </c>
      <c r="C125" s="26" t="s">
        <v>3</v>
      </c>
      <c r="D125" s="72">
        <f t="shared" si="70"/>
        <v>1285</v>
      </c>
      <c r="E125" s="57">
        <f t="shared" si="71"/>
        <v>162</v>
      </c>
      <c r="F125" s="90" t="s">
        <v>256</v>
      </c>
      <c r="G125" s="91" t="s">
        <v>21</v>
      </c>
      <c r="H125" s="91" t="s">
        <v>21</v>
      </c>
      <c r="I125" s="92" t="s">
        <v>21</v>
      </c>
      <c r="J125" s="83">
        <v>11</v>
      </c>
      <c r="K125" s="53">
        <v>11.56</v>
      </c>
      <c r="L125" s="11"/>
      <c r="M125" s="21" t="str">
        <f t="shared" si="122"/>
        <v/>
      </c>
      <c r="N125" s="37" t="s">
        <v>21</v>
      </c>
      <c r="O125" s="38">
        <v>-0.6</v>
      </c>
      <c r="P125" s="38">
        <f t="shared" si="123"/>
        <v>10.96</v>
      </c>
      <c r="Q125" s="57">
        <f t="shared" si="72"/>
        <v>178</v>
      </c>
      <c r="R125" s="53">
        <v>14.13</v>
      </c>
      <c r="S125" s="11"/>
      <c r="T125" s="21" t="str">
        <f t="shared" si="124"/>
        <v/>
      </c>
      <c r="U125" s="38">
        <v>-0.75</v>
      </c>
      <c r="V125" s="38">
        <f t="shared" si="117"/>
        <v>13.38</v>
      </c>
      <c r="W125" s="39">
        <f t="shared" si="73"/>
        <v>126</v>
      </c>
      <c r="X125" s="53">
        <v>261.60000000000002</v>
      </c>
      <c r="Y125" s="11"/>
      <c r="Z125" s="21" t="str">
        <f t="shared" si="106"/>
        <v/>
      </c>
      <c r="AA125" s="37" t="s">
        <v>21</v>
      </c>
      <c r="AB125" s="59">
        <v>-21</v>
      </c>
      <c r="AC125" s="38">
        <f t="shared" si="125"/>
        <v>240.60000000000002</v>
      </c>
      <c r="AD125" s="39">
        <f t="shared" si="75"/>
        <v>101</v>
      </c>
      <c r="AE125" s="65">
        <v>2.79</v>
      </c>
      <c r="AF125" s="11"/>
      <c r="AG125" s="21" t="str">
        <f t="shared" si="107"/>
        <v/>
      </c>
      <c r="AH125" s="38">
        <v>0.4</v>
      </c>
      <c r="AI125" s="38">
        <f t="shared" si="128"/>
        <v>3.19</v>
      </c>
      <c r="AJ125" s="38">
        <f t="shared" si="129"/>
        <v>-3.19</v>
      </c>
      <c r="AK125" s="39">
        <f t="shared" si="77"/>
        <v>170</v>
      </c>
      <c r="AL125" s="65" t="s">
        <v>10</v>
      </c>
      <c r="AM125" s="11"/>
      <c r="AN125" s="21" t="str">
        <f t="shared" si="108"/>
        <v/>
      </c>
      <c r="AO125" s="38">
        <v>0.65</v>
      </c>
      <c r="AP125" s="38"/>
      <c r="AQ125" s="38"/>
      <c r="AR125" s="39">
        <f t="shared" si="79"/>
        <v>201</v>
      </c>
      <c r="AS125" s="62">
        <v>1</v>
      </c>
      <c r="AT125" s="11"/>
      <c r="AU125" s="21" t="str">
        <f t="shared" si="109"/>
        <v/>
      </c>
      <c r="AV125" s="38">
        <v>0.1</v>
      </c>
      <c r="AW125" s="38">
        <f t="shared" si="120"/>
        <v>1.1000000000000001</v>
      </c>
      <c r="AX125" s="38">
        <f t="shared" si="121"/>
        <v>-1.1000000000000001</v>
      </c>
      <c r="AY125" s="46">
        <f t="shared" si="83"/>
        <v>107</v>
      </c>
      <c r="AZ125" s="68">
        <v>14.85</v>
      </c>
      <c r="BA125" s="11"/>
      <c r="BB125" s="21" t="str">
        <f t="shared" si="112"/>
        <v/>
      </c>
      <c r="BC125" s="38">
        <v>9.1</v>
      </c>
      <c r="BD125" s="38">
        <f t="shared" si="130"/>
        <v>23.95</v>
      </c>
      <c r="BE125" s="38">
        <f t="shared" si="131"/>
        <v>-23.95</v>
      </c>
      <c r="BF125" s="46">
        <f t="shared" si="85"/>
        <v>117</v>
      </c>
      <c r="BG125" s="68">
        <v>11.74</v>
      </c>
      <c r="BH125" s="11"/>
      <c r="BI125" s="21" t="str">
        <f t="shared" si="113"/>
        <v/>
      </c>
      <c r="BJ125" s="38">
        <v>3.5</v>
      </c>
      <c r="BK125" s="38">
        <f t="shared" si="126"/>
        <v>15.24</v>
      </c>
      <c r="BL125" s="38">
        <f t="shared" si="127"/>
        <v>-15.24</v>
      </c>
      <c r="BM125" s="46">
        <f t="shared" si="87"/>
        <v>104</v>
      </c>
      <c r="BN125" s="68">
        <v>3.68</v>
      </c>
      <c r="BO125" s="11"/>
      <c r="BP125" s="21" t="str">
        <f t="shared" si="88"/>
        <v/>
      </c>
      <c r="BQ125" s="8">
        <v>1.8</v>
      </c>
      <c r="BR125" s="8">
        <f t="shared" si="115"/>
        <v>5.48</v>
      </c>
      <c r="BS125" s="8">
        <f t="shared" si="116"/>
        <v>-5.48</v>
      </c>
      <c r="BT125" s="60">
        <f t="shared" si="89"/>
        <v>181</v>
      </c>
    </row>
    <row r="126" spans="1:72" x14ac:dyDescent="0.3">
      <c r="A126" s="1">
        <v>893581</v>
      </c>
      <c r="B126" s="22" t="s">
        <v>107</v>
      </c>
      <c r="C126" s="26" t="s">
        <v>3</v>
      </c>
      <c r="D126" s="72">
        <f t="shared" si="70"/>
        <v>1481</v>
      </c>
      <c r="E126" s="57">
        <f t="shared" si="71"/>
        <v>183</v>
      </c>
      <c r="F126" s="90" t="s">
        <v>256</v>
      </c>
      <c r="G126" s="91" t="s">
        <v>21</v>
      </c>
      <c r="H126" s="91" t="s">
        <v>21</v>
      </c>
      <c r="I126" s="92" t="s">
        <v>21</v>
      </c>
      <c r="J126" s="83">
        <v>11</v>
      </c>
      <c r="K126" s="53">
        <v>11.09</v>
      </c>
      <c r="L126" s="11">
        <v>8.15</v>
      </c>
      <c r="M126" s="21">
        <f t="shared" si="122"/>
        <v>0.36073619631901832</v>
      </c>
      <c r="N126" s="37" t="s">
        <v>21</v>
      </c>
      <c r="O126" s="38">
        <v>-0.6</v>
      </c>
      <c r="P126" s="38">
        <f t="shared" si="123"/>
        <v>10.49</v>
      </c>
      <c r="Q126" s="57">
        <f t="shared" si="72"/>
        <v>135</v>
      </c>
      <c r="R126" s="53">
        <v>14.46</v>
      </c>
      <c r="S126" s="11">
        <v>13.73</v>
      </c>
      <c r="T126" s="21">
        <f t="shared" si="124"/>
        <v>5.316824471959216E-2</v>
      </c>
      <c r="U126" s="38">
        <v>-0.75</v>
      </c>
      <c r="V126" s="38">
        <f t="shared" si="117"/>
        <v>13.71</v>
      </c>
      <c r="W126" s="39">
        <f t="shared" si="73"/>
        <v>143</v>
      </c>
      <c r="X126" s="53">
        <v>281.12</v>
      </c>
      <c r="Y126" s="11">
        <v>290.39</v>
      </c>
      <c r="Z126" s="21">
        <f t="shared" si="106"/>
        <v>-3.1922586865938851E-2</v>
      </c>
      <c r="AA126" s="37" t="s">
        <v>21</v>
      </c>
      <c r="AB126" s="59">
        <v>-21</v>
      </c>
      <c r="AC126" s="38">
        <f t="shared" si="125"/>
        <v>260.12</v>
      </c>
      <c r="AD126" s="39">
        <f t="shared" si="75"/>
        <v>165</v>
      </c>
      <c r="AE126" s="65">
        <v>2.8</v>
      </c>
      <c r="AF126" s="11">
        <v>2.68</v>
      </c>
      <c r="AG126" s="21">
        <f t="shared" si="107"/>
        <v>4.4776119402984947E-2</v>
      </c>
      <c r="AH126" s="38">
        <v>0.4</v>
      </c>
      <c r="AI126" s="38">
        <f t="shared" si="128"/>
        <v>3.1999999999999997</v>
      </c>
      <c r="AJ126" s="38">
        <f t="shared" si="129"/>
        <v>-3.1999999999999997</v>
      </c>
      <c r="AK126" s="39">
        <f t="shared" si="77"/>
        <v>168</v>
      </c>
      <c r="AL126" s="65">
        <v>3.98</v>
      </c>
      <c r="AM126" s="11">
        <v>3.98</v>
      </c>
      <c r="AN126" s="21">
        <f t="shared" si="108"/>
        <v>0</v>
      </c>
      <c r="AO126" s="38">
        <v>0.65</v>
      </c>
      <c r="AP126" s="38">
        <f t="shared" ref="AP126:AP141" si="132">IF(AL126&gt;0,AL126+AO126,AM126+AO126)</f>
        <v>4.63</v>
      </c>
      <c r="AQ126" s="38">
        <f t="shared" ref="AQ126:AQ141" si="133">-AP126</f>
        <v>-4.63</v>
      </c>
      <c r="AR126" s="39">
        <f t="shared" si="79"/>
        <v>178</v>
      </c>
      <c r="AS126" s="62">
        <v>0.9</v>
      </c>
      <c r="AT126" s="11">
        <v>0.9</v>
      </c>
      <c r="AU126" s="21">
        <f t="shared" si="109"/>
        <v>0</v>
      </c>
      <c r="AV126" s="38">
        <v>0.1</v>
      </c>
      <c r="AW126" s="38">
        <f t="shared" si="120"/>
        <v>1</v>
      </c>
      <c r="AX126" s="38">
        <f t="shared" si="121"/>
        <v>-1</v>
      </c>
      <c r="AY126" s="46">
        <f t="shared" si="83"/>
        <v>174</v>
      </c>
      <c r="AZ126" s="68">
        <v>14.62</v>
      </c>
      <c r="BA126" s="11">
        <v>12.71</v>
      </c>
      <c r="BB126" s="21">
        <f t="shared" si="112"/>
        <v>0.15027537372147901</v>
      </c>
      <c r="BC126" s="38">
        <v>9.1</v>
      </c>
      <c r="BD126" s="38">
        <f t="shared" si="130"/>
        <v>23.72</v>
      </c>
      <c r="BE126" s="38">
        <f t="shared" si="131"/>
        <v>-23.72</v>
      </c>
      <c r="BF126" s="46">
        <f t="shared" si="85"/>
        <v>123</v>
      </c>
      <c r="BG126" s="68">
        <v>7.6</v>
      </c>
      <c r="BH126" s="11">
        <v>6.96</v>
      </c>
      <c r="BI126" s="21">
        <f t="shared" si="113"/>
        <v>9.1954022988505704E-2</v>
      </c>
      <c r="BJ126" s="38">
        <v>3.5</v>
      </c>
      <c r="BK126" s="38">
        <f t="shared" si="126"/>
        <v>11.1</v>
      </c>
      <c r="BL126" s="38">
        <f t="shared" si="127"/>
        <v>-11.1</v>
      </c>
      <c r="BM126" s="46">
        <f t="shared" si="87"/>
        <v>200</v>
      </c>
      <c r="BN126" s="68">
        <v>3.52</v>
      </c>
      <c r="BO126" s="11">
        <v>3.52</v>
      </c>
      <c r="BP126" s="21">
        <f t="shared" si="88"/>
        <v>0</v>
      </c>
      <c r="BQ126" s="8">
        <v>1.8</v>
      </c>
      <c r="BR126" s="8">
        <f t="shared" si="115"/>
        <v>5.32</v>
      </c>
      <c r="BS126" s="8">
        <f t="shared" si="116"/>
        <v>-5.32</v>
      </c>
      <c r="BT126" s="60">
        <f t="shared" si="89"/>
        <v>195</v>
      </c>
    </row>
    <row r="127" spans="1:72" x14ac:dyDescent="0.3">
      <c r="A127" s="1">
        <v>932936</v>
      </c>
      <c r="B127" s="22" t="s">
        <v>178</v>
      </c>
      <c r="C127" s="26" t="s">
        <v>3</v>
      </c>
      <c r="D127" s="72">
        <f t="shared" si="70"/>
        <v>1527</v>
      </c>
      <c r="E127" s="57">
        <f t="shared" si="71"/>
        <v>192</v>
      </c>
      <c r="F127" s="90" t="s">
        <v>256</v>
      </c>
      <c r="G127" s="91" t="s">
        <v>21</v>
      </c>
      <c r="H127" s="91" t="s">
        <v>21</v>
      </c>
      <c r="I127" s="92" t="s">
        <v>21</v>
      </c>
      <c r="J127" s="83">
        <v>10</v>
      </c>
      <c r="K127" s="53">
        <v>12.07</v>
      </c>
      <c r="L127" s="11"/>
      <c r="M127" s="21" t="str">
        <f t="shared" si="122"/>
        <v/>
      </c>
      <c r="N127" s="37" t="s">
        <v>21</v>
      </c>
      <c r="O127" s="38">
        <v>-0.6</v>
      </c>
      <c r="P127" s="38">
        <f t="shared" si="123"/>
        <v>11.47</v>
      </c>
      <c r="Q127" s="57">
        <f t="shared" si="72"/>
        <v>201</v>
      </c>
      <c r="R127" s="53">
        <v>14.37</v>
      </c>
      <c r="S127" s="11"/>
      <c r="T127" s="21" t="str">
        <f t="shared" si="124"/>
        <v/>
      </c>
      <c r="U127" s="38">
        <v>-0.75</v>
      </c>
      <c r="V127" s="38">
        <f t="shared" si="117"/>
        <v>13.62</v>
      </c>
      <c r="W127" s="39">
        <f t="shared" si="73"/>
        <v>137</v>
      </c>
      <c r="X127" s="53">
        <v>290.31</v>
      </c>
      <c r="Y127" s="11"/>
      <c r="Z127" s="21" t="str">
        <f t="shared" si="106"/>
        <v/>
      </c>
      <c r="AA127" s="37" t="s">
        <v>21</v>
      </c>
      <c r="AB127" s="59">
        <v>-21</v>
      </c>
      <c r="AC127" s="38">
        <f t="shared" si="125"/>
        <v>269.31</v>
      </c>
      <c r="AD127" s="39">
        <f t="shared" si="75"/>
        <v>188</v>
      </c>
      <c r="AE127" s="65" t="s">
        <v>10</v>
      </c>
      <c r="AF127" s="11"/>
      <c r="AG127" s="21" t="str">
        <f t="shared" si="107"/>
        <v/>
      </c>
      <c r="AH127" s="38">
        <v>0.4</v>
      </c>
      <c r="AI127" s="38"/>
      <c r="AJ127" s="38"/>
      <c r="AK127" s="39">
        <f t="shared" si="77"/>
        <v>213</v>
      </c>
      <c r="AL127" s="65">
        <v>3.94</v>
      </c>
      <c r="AM127" s="11"/>
      <c r="AN127" s="21" t="str">
        <f t="shared" si="108"/>
        <v/>
      </c>
      <c r="AO127" s="38">
        <v>0.65</v>
      </c>
      <c r="AP127" s="38">
        <f t="shared" si="132"/>
        <v>4.59</v>
      </c>
      <c r="AQ127" s="38">
        <f t="shared" si="133"/>
        <v>-4.59</v>
      </c>
      <c r="AR127" s="39">
        <f t="shared" si="79"/>
        <v>181</v>
      </c>
      <c r="AS127" s="62">
        <v>1.05</v>
      </c>
      <c r="AT127" s="11"/>
      <c r="AU127" s="21" t="str">
        <f t="shared" si="109"/>
        <v/>
      </c>
      <c r="AV127" s="38">
        <v>0.1</v>
      </c>
      <c r="AW127" s="38">
        <f t="shared" si="120"/>
        <v>1.1500000000000001</v>
      </c>
      <c r="AX127" s="38">
        <f t="shared" si="121"/>
        <v>-1.1500000000000001</v>
      </c>
      <c r="AY127" s="46">
        <f t="shared" si="83"/>
        <v>75</v>
      </c>
      <c r="AZ127" s="68" t="s">
        <v>10</v>
      </c>
      <c r="BA127" s="11"/>
      <c r="BB127" s="21" t="str">
        <f t="shared" si="112"/>
        <v/>
      </c>
      <c r="BC127" s="38">
        <v>9.1</v>
      </c>
      <c r="BD127" s="38"/>
      <c r="BE127" s="38"/>
      <c r="BF127" s="46">
        <f t="shared" si="85"/>
        <v>211</v>
      </c>
      <c r="BG127" s="68">
        <v>10.5</v>
      </c>
      <c r="BH127" s="11"/>
      <c r="BI127" s="21" t="str">
        <f t="shared" si="113"/>
        <v/>
      </c>
      <c r="BJ127" s="38">
        <v>3.5</v>
      </c>
      <c r="BK127" s="38">
        <f t="shared" si="126"/>
        <v>14</v>
      </c>
      <c r="BL127" s="38">
        <f t="shared" si="127"/>
        <v>-14</v>
      </c>
      <c r="BM127" s="46">
        <f t="shared" si="87"/>
        <v>145</v>
      </c>
      <c r="BN127" s="68">
        <v>3.79</v>
      </c>
      <c r="BO127" s="11"/>
      <c r="BP127" s="21" t="str">
        <f t="shared" si="88"/>
        <v/>
      </c>
      <c r="BQ127" s="8">
        <v>1.8</v>
      </c>
      <c r="BR127" s="8">
        <f t="shared" si="115"/>
        <v>5.59</v>
      </c>
      <c r="BS127" s="8">
        <f t="shared" si="116"/>
        <v>-5.59</v>
      </c>
      <c r="BT127" s="60">
        <f t="shared" si="89"/>
        <v>176</v>
      </c>
    </row>
    <row r="128" spans="1:72" x14ac:dyDescent="0.3">
      <c r="A128" s="1">
        <v>913483</v>
      </c>
      <c r="B128" s="22" t="s">
        <v>110</v>
      </c>
      <c r="C128" s="26" t="s">
        <v>3</v>
      </c>
      <c r="D128" s="72">
        <f t="shared" si="70"/>
        <v>1639</v>
      </c>
      <c r="E128" s="57">
        <f t="shared" si="71"/>
        <v>200</v>
      </c>
      <c r="F128" s="90" t="s">
        <v>256</v>
      </c>
      <c r="G128" s="91" t="s">
        <v>21</v>
      </c>
      <c r="H128" s="91" t="s">
        <v>21</v>
      </c>
      <c r="I128" s="92" t="s">
        <v>21</v>
      </c>
      <c r="J128" s="83">
        <v>8</v>
      </c>
      <c r="K128" s="53">
        <v>12.14</v>
      </c>
      <c r="L128" s="11">
        <v>8.0299999999999994</v>
      </c>
      <c r="M128" s="21">
        <f t="shared" si="122"/>
        <v>0.51183063511830651</v>
      </c>
      <c r="N128" s="37" t="s">
        <v>21</v>
      </c>
      <c r="O128" s="38">
        <v>-0.6</v>
      </c>
      <c r="P128" s="38">
        <f t="shared" si="123"/>
        <v>11.540000000000001</v>
      </c>
      <c r="Q128" s="57">
        <f t="shared" si="72"/>
        <v>204</v>
      </c>
      <c r="R128" s="53">
        <v>14.84</v>
      </c>
      <c r="S128" s="11">
        <v>14.02</v>
      </c>
      <c r="T128" s="21">
        <f t="shared" si="124"/>
        <v>5.8487874465049952E-2</v>
      </c>
      <c r="U128" s="38">
        <v>-0.75</v>
      </c>
      <c r="V128" s="38">
        <f t="shared" si="117"/>
        <v>14.09</v>
      </c>
      <c r="W128" s="39">
        <f t="shared" si="73"/>
        <v>152</v>
      </c>
      <c r="X128" s="53">
        <v>313.64</v>
      </c>
      <c r="Y128" s="11">
        <v>313.64</v>
      </c>
      <c r="Z128" s="21">
        <f t="shared" si="106"/>
        <v>0</v>
      </c>
      <c r="AA128" s="37" t="s">
        <v>21</v>
      </c>
      <c r="AB128" s="59">
        <v>-21</v>
      </c>
      <c r="AC128" s="38">
        <f t="shared" si="125"/>
        <v>292.64</v>
      </c>
      <c r="AD128" s="39">
        <f t="shared" si="75"/>
        <v>202</v>
      </c>
      <c r="AE128" s="65">
        <v>2.3199999999999998</v>
      </c>
      <c r="AF128" s="11">
        <v>2.3199999999999998</v>
      </c>
      <c r="AG128" s="21">
        <f t="shared" si="107"/>
        <v>0</v>
      </c>
      <c r="AH128" s="38">
        <v>0.4</v>
      </c>
      <c r="AI128" s="38">
        <f>IF(AE128&gt;0,AE128+AH128,AF128+AH128)</f>
        <v>2.7199999999999998</v>
      </c>
      <c r="AJ128" s="38">
        <f>-AI128</f>
        <v>-2.7199999999999998</v>
      </c>
      <c r="AK128" s="39">
        <f t="shared" si="77"/>
        <v>206</v>
      </c>
      <c r="AL128" s="65">
        <v>3.91</v>
      </c>
      <c r="AM128" s="11">
        <v>3.91</v>
      </c>
      <c r="AN128" s="21">
        <f t="shared" si="108"/>
        <v>0</v>
      </c>
      <c r="AO128" s="38">
        <v>0.65</v>
      </c>
      <c r="AP128" s="38">
        <f t="shared" si="132"/>
        <v>4.5600000000000005</v>
      </c>
      <c r="AQ128" s="38">
        <f t="shared" si="133"/>
        <v>-4.5600000000000005</v>
      </c>
      <c r="AR128" s="39">
        <f t="shared" si="79"/>
        <v>184</v>
      </c>
      <c r="AS128" s="62">
        <v>1</v>
      </c>
      <c r="AT128" s="11">
        <v>0.95</v>
      </c>
      <c r="AU128" s="21">
        <f t="shared" si="109"/>
        <v>5.2631578947368474E-2</v>
      </c>
      <c r="AV128" s="38">
        <v>0.1</v>
      </c>
      <c r="AW128" s="38">
        <f t="shared" si="120"/>
        <v>1.1000000000000001</v>
      </c>
      <c r="AX128" s="38">
        <f t="shared" si="121"/>
        <v>-1.1000000000000001</v>
      </c>
      <c r="AY128" s="46">
        <f t="shared" si="83"/>
        <v>107</v>
      </c>
      <c r="AZ128" s="68">
        <v>8.1300000000000008</v>
      </c>
      <c r="BA128" s="11">
        <v>8.1300000000000008</v>
      </c>
      <c r="BB128" s="21">
        <f t="shared" si="112"/>
        <v>0</v>
      </c>
      <c r="BC128" s="38">
        <v>9.1</v>
      </c>
      <c r="BD128" s="38">
        <f>IF(AZ128&gt;0,AZ128+BC128,BA128+BC128)</f>
        <v>17.23</v>
      </c>
      <c r="BE128" s="38">
        <f>-BD128</f>
        <v>-17.23</v>
      </c>
      <c r="BF128" s="46">
        <f t="shared" si="85"/>
        <v>196</v>
      </c>
      <c r="BG128" s="68">
        <v>8.6999999999999993</v>
      </c>
      <c r="BH128" s="11">
        <v>4.59</v>
      </c>
      <c r="BI128" s="21">
        <f t="shared" si="113"/>
        <v>0.89542483660130712</v>
      </c>
      <c r="BJ128" s="38">
        <v>3.5</v>
      </c>
      <c r="BK128" s="38">
        <f t="shared" si="126"/>
        <v>12.2</v>
      </c>
      <c r="BL128" s="38">
        <f t="shared" si="127"/>
        <v>-12.2</v>
      </c>
      <c r="BM128" s="46">
        <f t="shared" si="87"/>
        <v>184</v>
      </c>
      <c r="BN128" s="68">
        <v>3.3</v>
      </c>
      <c r="BO128" s="11">
        <v>2.89</v>
      </c>
      <c r="BP128" s="21">
        <f t="shared" si="88"/>
        <v>0.14186851211072654</v>
      </c>
      <c r="BQ128" s="8">
        <v>1.8</v>
      </c>
      <c r="BR128" s="8">
        <f t="shared" si="115"/>
        <v>5.0999999999999996</v>
      </c>
      <c r="BS128" s="8">
        <f t="shared" si="116"/>
        <v>-5.0999999999999996</v>
      </c>
      <c r="BT128" s="60">
        <f t="shared" si="89"/>
        <v>204</v>
      </c>
    </row>
    <row r="129" spans="1:72" x14ac:dyDescent="0.3">
      <c r="A129" s="1">
        <v>893579</v>
      </c>
      <c r="B129" s="22" t="s">
        <v>112</v>
      </c>
      <c r="C129" s="26" t="s">
        <v>3</v>
      </c>
      <c r="D129" s="72">
        <f t="shared" si="70"/>
        <v>1737</v>
      </c>
      <c r="E129" s="57">
        <f t="shared" si="71"/>
        <v>209</v>
      </c>
      <c r="F129" s="90" t="s">
        <v>256</v>
      </c>
      <c r="G129" s="91" t="s">
        <v>21</v>
      </c>
      <c r="H129" s="91" t="s">
        <v>21</v>
      </c>
      <c r="I129" s="92" t="s">
        <v>21</v>
      </c>
      <c r="J129" s="83">
        <v>7</v>
      </c>
      <c r="K129" s="53" t="s">
        <v>10</v>
      </c>
      <c r="L129" s="11"/>
      <c r="M129" s="21" t="str">
        <f t="shared" si="122"/>
        <v/>
      </c>
      <c r="N129" s="37" t="s">
        <v>21</v>
      </c>
      <c r="O129" s="38">
        <v>-0.6</v>
      </c>
      <c r="P129" s="38"/>
      <c r="Q129" s="57">
        <f t="shared" si="72"/>
        <v>214</v>
      </c>
      <c r="R129" s="53">
        <v>14.94</v>
      </c>
      <c r="S129" s="11"/>
      <c r="T129" s="21" t="str">
        <f t="shared" si="124"/>
        <v/>
      </c>
      <c r="U129" s="38">
        <v>-0.75</v>
      </c>
      <c r="V129" s="38">
        <f t="shared" si="117"/>
        <v>14.19</v>
      </c>
      <c r="W129" s="39">
        <f t="shared" si="73"/>
        <v>156</v>
      </c>
      <c r="X129" s="53" t="s">
        <v>10</v>
      </c>
      <c r="Y129" s="11"/>
      <c r="Z129" s="21" t="str">
        <f t="shared" si="106"/>
        <v/>
      </c>
      <c r="AA129" s="37" t="s">
        <v>21</v>
      </c>
      <c r="AB129" s="59">
        <v>-21</v>
      </c>
      <c r="AC129" s="38"/>
      <c r="AD129" s="39">
        <f t="shared" si="75"/>
        <v>210</v>
      </c>
      <c r="AE129" s="65" t="s">
        <v>10</v>
      </c>
      <c r="AF129" s="11"/>
      <c r="AG129" s="21" t="str">
        <f t="shared" si="107"/>
        <v/>
      </c>
      <c r="AH129" s="38">
        <v>0.4</v>
      </c>
      <c r="AI129" s="38"/>
      <c r="AJ129" s="38"/>
      <c r="AK129" s="39">
        <f t="shared" si="77"/>
        <v>213</v>
      </c>
      <c r="AL129" s="65">
        <v>4.04</v>
      </c>
      <c r="AM129" s="11"/>
      <c r="AN129" s="21" t="str">
        <f t="shared" si="108"/>
        <v/>
      </c>
      <c r="AO129" s="38">
        <v>0.65</v>
      </c>
      <c r="AP129" s="38">
        <f t="shared" si="132"/>
        <v>4.6900000000000004</v>
      </c>
      <c r="AQ129" s="38">
        <f t="shared" si="133"/>
        <v>-4.6900000000000004</v>
      </c>
      <c r="AR129" s="39">
        <f t="shared" si="79"/>
        <v>171</v>
      </c>
      <c r="AS129" s="62">
        <v>0.95</v>
      </c>
      <c r="AT129" s="11"/>
      <c r="AU129" s="21" t="str">
        <f t="shared" si="109"/>
        <v/>
      </c>
      <c r="AV129" s="38">
        <v>0.1</v>
      </c>
      <c r="AW129" s="38">
        <f t="shared" si="120"/>
        <v>1.05</v>
      </c>
      <c r="AX129" s="38">
        <f t="shared" si="121"/>
        <v>-1.05</v>
      </c>
      <c r="AY129" s="46">
        <f t="shared" si="83"/>
        <v>147</v>
      </c>
      <c r="AZ129" s="68" t="s">
        <v>10</v>
      </c>
      <c r="BA129" s="11"/>
      <c r="BB129" s="21" t="str">
        <f t="shared" si="112"/>
        <v/>
      </c>
      <c r="BC129" s="38">
        <v>9.1</v>
      </c>
      <c r="BD129" s="38"/>
      <c r="BE129" s="38"/>
      <c r="BF129" s="46">
        <f t="shared" si="85"/>
        <v>211</v>
      </c>
      <c r="BG129" s="68">
        <v>7.5</v>
      </c>
      <c r="BH129" s="11">
        <v>3.98</v>
      </c>
      <c r="BI129" s="21">
        <f t="shared" si="113"/>
        <v>0.88442211055276387</v>
      </c>
      <c r="BJ129" s="38">
        <v>3.5</v>
      </c>
      <c r="BK129" s="38">
        <f t="shared" si="126"/>
        <v>11</v>
      </c>
      <c r="BL129" s="38">
        <f t="shared" si="127"/>
        <v>-11</v>
      </c>
      <c r="BM129" s="46">
        <f t="shared" si="87"/>
        <v>201</v>
      </c>
      <c r="BN129" s="68" t="s">
        <v>10</v>
      </c>
      <c r="BO129" s="11"/>
      <c r="BP129" s="21" t="str">
        <f t="shared" si="88"/>
        <v/>
      </c>
      <c r="BQ129" s="8">
        <v>1.8</v>
      </c>
      <c r="BR129" s="8"/>
      <c r="BS129" s="8"/>
      <c r="BT129" s="60">
        <f t="shared" si="89"/>
        <v>214</v>
      </c>
    </row>
    <row r="130" spans="1:72" x14ac:dyDescent="0.3">
      <c r="A130" s="1">
        <v>914769</v>
      </c>
      <c r="B130" s="22" t="s">
        <v>111</v>
      </c>
      <c r="C130" s="26" t="s">
        <v>3</v>
      </c>
      <c r="D130" s="72">
        <f t="shared" si="70"/>
        <v>1768</v>
      </c>
      <c r="E130" s="57">
        <f t="shared" si="71"/>
        <v>211</v>
      </c>
      <c r="F130" s="90" t="s">
        <v>256</v>
      </c>
      <c r="G130" s="91" t="s">
        <v>21</v>
      </c>
      <c r="H130" s="91" t="s">
        <v>21</v>
      </c>
      <c r="I130" s="92" t="s">
        <v>21</v>
      </c>
      <c r="J130" s="83">
        <v>6</v>
      </c>
      <c r="K130" s="53">
        <v>12.21</v>
      </c>
      <c r="L130" s="11">
        <v>8.59</v>
      </c>
      <c r="M130" s="21">
        <f t="shared" si="122"/>
        <v>0.42142025611175798</v>
      </c>
      <c r="N130" s="37" t="s">
        <v>21</v>
      </c>
      <c r="O130" s="38">
        <v>-0.6</v>
      </c>
      <c r="P130" s="38">
        <f t="shared" ref="P130:P156" si="134">IF(K130&gt;0,K130+O130,"")</f>
        <v>11.610000000000001</v>
      </c>
      <c r="Q130" s="57">
        <f t="shared" si="72"/>
        <v>206</v>
      </c>
      <c r="R130" s="53">
        <v>17.04</v>
      </c>
      <c r="S130" s="11">
        <v>14.81</v>
      </c>
      <c r="T130" s="21">
        <f t="shared" si="124"/>
        <v>0.15057393652937195</v>
      </c>
      <c r="U130" s="38">
        <v>-0.75</v>
      </c>
      <c r="V130" s="38">
        <f t="shared" si="117"/>
        <v>16.29</v>
      </c>
      <c r="W130" s="39">
        <f t="shared" si="73"/>
        <v>183</v>
      </c>
      <c r="X130" s="53">
        <v>323.72000000000003</v>
      </c>
      <c r="Y130" s="11">
        <v>323.72000000000003</v>
      </c>
      <c r="Z130" s="21">
        <f t="shared" si="106"/>
        <v>0</v>
      </c>
      <c r="AA130" s="37" t="s">
        <v>21</v>
      </c>
      <c r="AB130" s="59">
        <v>-21</v>
      </c>
      <c r="AC130" s="38">
        <f t="shared" ref="AC130:AC155" si="135">IF(X130&gt;0,X130+AB130,Y130+AB130)</f>
        <v>302.72000000000003</v>
      </c>
      <c r="AD130" s="39">
        <f t="shared" si="75"/>
        <v>205</v>
      </c>
      <c r="AE130" s="65">
        <v>2.1</v>
      </c>
      <c r="AF130" s="11">
        <v>2.1</v>
      </c>
      <c r="AG130" s="21">
        <f t="shared" si="107"/>
        <v>0</v>
      </c>
      <c r="AH130" s="38">
        <v>0.4</v>
      </c>
      <c r="AI130" s="38">
        <f t="shared" ref="AI130:AI161" si="136">IF(AE130&gt;0,AE130+AH130,AF130+AH130)</f>
        <v>2.5</v>
      </c>
      <c r="AJ130" s="38">
        <f t="shared" ref="AJ130:AJ161" si="137">-AI130</f>
        <v>-2.5</v>
      </c>
      <c r="AK130" s="39">
        <f t="shared" si="77"/>
        <v>209</v>
      </c>
      <c r="AL130" s="65">
        <v>3.05</v>
      </c>
      <c r="AM130" s="11">
        <v>3.05</v>
      </c>
      <c r="AN130" s="21">
        <f t="shared" si="108"/>
        <v>0</v>
      </c>
      <c r="AO130" s="38">
        <v>0.65</v>
      </c>
      <c r="AP130" s="38">
        <f t="shared" si="132"/>
        <v>3.6999999999999997</v>
      </c>
      <c r="AQ130" s="38">
        <f t="shared" si="133"/>
        <v>-3.6999999999999997</v>
      </c>
      <c r="AR130" s="39">
        <f t="shared" si="79"/>
        <v>199</v>
      </c>
      <c r="AS130" s="62">
        <v>0.9</v>
      </c>
      <c r="AT130" s="11">
        <v>0.8</v>
      </c>
      <c r="AU130" s="21">
        <f t="shared" si="109"/>
        <v>0.12499999999999997</v>
      </c>
      <c r="AV130" s="38">
        <v>0.1</v>
      </c>
      <c r="AW130" s="38">
        <f t="shared" si="120"/>
        <v>1</v>
      </c>
      <c r="AX130" s="38">
        <f t="shared" si="121"/>
        <v>-1</v>
      </c>
      <c r="AY130" s="46">
        <f t="shared" si="83"/>
        <v>174</v>
      </c>
      <c r="AZ130" s="68">
        <v>7.65</v>
      </c>
      <c r="BA130" s="11">
        <v>7.65</v>
      </c>
      <c r="BB130" s="21">
        <f t="shared" si="112"/>
        <v>0</v>
      </c>
      <c r="BC130" s="38">
        <v>9.1</v>
      </c>
      <c r="BD130" s="38">
        <f t="shared" ref="BD130:BD145" si="138">IF(AZ130&gt;0,AZ130+BC130,BA130+BC130)</f>
        <v>16.75</v>
      </c>
      <c r="BE130" s="38">
        <f t="shared" ref="BE130:BE145" si="139">-BD130</f>
        <v>-16.75</v>
      </c>
      <c r="BF130" s="46">
        <f t="shared" si="85"/>
        <v>203</v>
      </c>
      <c r="BG130" s="68">
        <v>5.31</v>
      </c>
      <c r="BH130" s="11">
        <v>4.6100000000000003</v>
      </c>
      <c r="BI130" s="21">
        <f t="shared" si="113"/>
        <v>0.15184381778741848</v>
      </c>
      <c r="BJ130" s="38">
        <v>3.5</v>
      </c>
      <c r="BK130" s="38">
        <f t="shared" si="126"/>
        <v>8.8099999999999987</v>
      </c>
      <c r="BL130" s="38">
        <f t="shared" si="127"/>
        <v>-8.8099999999999987</v>
      </c>
      <c r="BM130" s="46">
        <f t="shared" si="87"/>
        <v>211</v>
      </c>
      <c r="BN130" s="68">
        <v>3.75</v>
      </c>
      <c r="BO130" s="11">
        <v>2.5299999999999998</v>
      </c>
      <c r="BP130" s="21">
        <f t="shared" si="88"/>
        <v>0.48221343873517797</v>
      </c>
      <c r="BQ130" s="8">
        <v>1.8</v>
      </c>
      <c r="BR130" s="8">
        <f t="shared" ref="BR130:BR156" si="140">IF(BN130&gt;0,BN130+BQ130,BO130+BQ130)</f>
        <v>5.55</v>
      </c>
      <c r="BS130" s="8">
        <f t="shared" ref="BS130:BS161" si="141">-BR130</f>
        <v>-5.55</v>
      </c>
      <c r="BT130" s="60">
        <f t="shared" si="89"/>
        <v>178</v>
      </c>
    </row>
    <row r="131" spans="1:72" x14ac:dyDescent="0.3">
      <c r="A131" s="1">
        <v>836055</v>
      </c>
      <c r="B131" s="22" t="s">
        <v>65</v>
      </c>
      <c r="C131" s="26" t="s">
        <v>1</v>
      </c>
      <c r="D131" s="72">
        <f t="shared" si="70"/>
        <v>208</v>
      </c>
      <c r="E131" s="57">
        <f t="shared" si="71"/>
        <v>14</v>
      </c>
      <c r="F131" s="90" t="s">
        <v>256</v>
      </c>
      <c r="G131" s="91" t="s">
        <v>21</v>
      </c>
      <c r="H131" s="91" t="s">
        <v>21</v>
      </c>
      <c r="I131" s="92" t="s">
        <v>21</v>
      </c>
      <c r="J131" s="83">
        <v>7</v>
      </c>
      <c r="K131" s="53">
        <v>9.68</v>
      </c>
      <c r="L131" s="11">
        <v>9.7899999999999991</v>
      </c>
      <c r="M131" s="21">
        <f t="shared" si="122"/>
        <v>-1.1235955056179718E-2</v>
      </c>
      <c r="N131" s="37" t="s">
        <v>21</v>
      </c>
      <c r="O131" s="38">
        <v>-0.3</v>
      </c>
      <c r="P131" s="38">
        <f t="shared" si="134"/>
        <v>9.379999999999999</v>
      </c>
      <c r="Q131" s="57">
        <f t="shared" si="72"/>
        <v>29</v>
      </c>
      <c r="R131" s="53">
        <v>13.11</v>
      </c>
      <c r="S131" s="11">
        <v>13.21</v>
      </c>
      <c r="T131" s="21">
        <f t="shared" si="124"/>
        <v>-7.5700227100682369E-3</v>
      </c>
      <c r="U131" s="38">
        <v>-1.3</v>
      </c>
      <c r="V131" s="38">
        <f t="shared" si="117"/>
        <v>11.809999999999999</v>
      </c>
      <c r="W131" s="39">
        <f t="shared" si="73"/>
        <v>34</v>
      </c>
      <c r="X131" s="53">
        <v>232.17</v>
      </c>
      <c r="Y131" s="11">
        <v>232.17</v>
      </c>
      <c r="Z131" s="21">
        <f t="shared" si="106"/>
        <v>0</v>
      </c>
      <c r="AA131" s="37" t="s">
        <v>21</v>
      </c>
      <c r="AB131" s="59">
        <v>-12</v>
      </c>
      <c r="AC131" s="38">
        <f t="shared" si="135"/>
        <v>220.17</v>
      </c>
      <c r="AD131" s="39">
        <f t="shared" si="75"/>
        <v>40</v>
      </c>
      <c r="AE131" s="65">
        <v>4.07</v>
      </c>
      <c r="AF131" s="11">
        <v>4.03</v>
      </c>
      <c r="AG131" s="21">
        <f t="shared" si="107"/>
        <v>9.9255583126550955E-3</v>
      </c>
      <c r="AH131" s="38">
        <v>0.15</v>
      </c>
      <c r="AI131" s="38">
        <f t="shared" si="136"/>
        <v>4.2200000000000006</v>
      </c>
      <c r="AJ131" s="38">
        <f t="shared" si="137"/>
        <v>-4.2200000000000006</v>
      </c>
      <c r="AK131" s="39">
        <f t="shared" si="77"/>
        <v>9</v>
      </c>
      <c r="AL131" s="65">
        <v>5.09</v>
      </c>
      <c r="AM131" s="11">
        <v>5.09</v>
      </c>
      <c r="AN131" s="21">
        <f t="shared" si="108"/>
        <v>0</v>
      </c>
      <c r="AO131" s="38">
        <v>0.35</v>
      </c>
      <c r="AP131" s="38">
        <f t="shared" si="132"/>
        <v>5.4399999999999995</v>
      </c>
      <c r="AQ131" s="38">
        <f t="shared" si="133"/>
        <v>-5.4399999999999995</v>
      </c>
      <c r="AR131" s="39">
        <f t="shared" si="79"/>
        <v>68</v>
      </c>
      <c r="AS131" s="62">
        <v>1.25</v>
      </c>
      <c r="AT131" s="11">
        <v>1.25</v>
      </c>
      <c r="AU131" s="21">
        <f t="shared" si="109"/>
        <v>0</v>
      </c>
      <c r="AV131" s="38">
        <v>0.05</v>
      </c>
      <c r="AW131" s="38">
        <f t="shared" si="120"/>
        <v>1.3</v>
      </c>
      <c r="AX131" s="38">
        <f t="shared" si="121"/>
        <v>-1.3</v>
      </c>
      <c r="AY131" s="46">
        <f t="shared" si="83"/>
        <v>10</v>
      </c>
      <c r="AZ131" s="68">
        <v>33.090000000000003</v>
      </c>
      <c r="BA131" s="11">
        <v>33.090000000000003</v>
      </c>
      <c r="BB131" s="21">
        <f t="shared" si="112"/>
        <v>0</v>
      </c>
      <c r="BC131" s="38">
        <v>6.7</v>
      </c>
      <c r="BD131" s="38">
        <f t="shared" si="138"/>
        <v>39.790000000000006</v>
      </c>
      <c r="BE131" s="38">
        <f t="shared" si="139"/>
        <v>-39.790000000000006</v>
      </c>
      <c r="BF131" s="46">
        <f t="shared" si="85"/>
        <v>6</v>
      </c>
      <c r="BG131" s="68">
        <v>20.6</v>
      </c>
      <c r="BH131" s="11">
        <v>20.6</v>
      </c>
      <c r="BI131" s="21">
        <f t="shared" si="113"/>
        <v>0</v>
      </c>
      <c r="BJ131" s="38">
        <v>3.2</v>
      </c>
      <c r="BK131" s="38">
        <f t="shared" si="126"/>
        <v>23.8</v>
      </c>
      <c r="BL131" s="38">
        <f t="shared" si="127"/>
        <v>-23.8</v>
      </c>
      <c r="BM131" s="46">
        <f t="shared" si="87"/>
        <v>7</v>
      </c>
      <c r="BN131" s="68">
        <v>8.66</v>
      </c>
      <c r="BO131" s="11">
        <v>7.96</v>
      </c>
      <c r="BP131" s="21">
        <f t="shared" si="88"/>
        <v>8.7939698492462332E-2</v>
      </c>
      <c r="BQ131" s="8">
        <v>1.1000000000000001</v>
      </c>
      <c r="BR131" s="8">
        <f t="shared" si="140"/>
        <v>9.76</v>
      </c>
      <c r="BS131" s="8">
        <f t="shared" si="141"/>
        <v>-9.76</v>
      </c>
      <c r="BT131" s="60">
        <f t="shared" si="89"/>
        <v>5</v>
      </c>
    </row>
    <row r="132" spans="1:72" x14ac:dyDescent="0.3">
      <c r="A132" s="1">
        <v>847346</v>
      </c>
      <c r="B132" s="22" t="s">
        <v>66</v>
      </c>
      <c r="C132" s="26" t="s">
        <v>1</v>
      </c>
      <c r="D132" s="72">
        <f t="shared" ref="D132:D195" si="142">Q132+AK132+BF132+AY132+AD132+W132+BM132+BT132+AR132</f>
        <v>352</v>
      </c>
      <c r="E132" s="57">
        <f t="shared" ref="E132:E195" si="143">RANK(D132,D$4:D$527,D$4:D$527)</f>
        <v>26</v>
      </c>
      <c r="F132" s="90" t="s">
        <v>256</v>
      </c>
      <c r="G132" s="91" t="s">
        <v>21</v>
      </c>
      <c r="H132" s="91" t="s">
        <v>21</v>
      </c>
      <c r="I132" s="92" t="s">
        <v>21</v>
      </c>
      <c r="J132" s="83">
        <v>14</v>
      </c>
      <c r="K132" s="53">
        <v>9.83</v>
      </c>
      <c r="L132" s="11">
        <v>9.93</v>
      </c>
      <c r="M132" s="21">
        <f t="shared" si="122"/>
        <v>-1.007049345417922E-2</v>
      </c>
      <c r="N132" s="37" t="s">
        <v>21</v>
      </c>
      <c r="O132" s="38">
        <v>-0.3</v>
      </c>
      <c r="P132" s="38">
        <f t="shared" si="134"/>
        <v>9.5299999999999994</v>
      </c>
      <c r="Q132" s="57">
        <f t="shared" ref="Q132:Q195" si="144">IF(P132&lt;&gt;0,RANK(P132,P$4:P$527,P$4:P$527),COUNT(P$4:P$527)+1)</f>
        <v>38</v>
      </c>
      <c r="R132" s="53">
        <v>12.59</v>
      </c>
      <c r="S132" s="11">
        <v>13.11</v>
      </c>
      <c r="T132" s="21">
        <f t="shared" si="124"/>
        <v>-3.9664378337147185E-2</v>
      </c>
      <c r="U132" s="38">
        <v>-1.3</v>
      </c>
      <c r="V132" s="38">
        <f t="shared" si="117"/>
        <v>11.29</v>
      </c>
      <c r="W132" s="39">
        <f t="shared" ref="W132:W195" si="145">IF(V132&lt;&gt;0,RANK(V132,V$4:V$527,V$4:V$527),COUNT(V$4:V$527)+1)</f>
        <v>11</v>
      </c>
      <c r="X132" s="53">
        <v>227.91</v>
      </c>
      <c r="Y132" s="11">
        <v>228.89</v>
      </c>
      <c r="Z132" s="21">
        <f t="shared" ref="Z132:Z163" si="146">IF(Y132&gt;0,-((X132-Y132)/Y132)*-1,"")</f>
        <v>-4.2815326139193054E-3</v>
      </c>
      <c r="AA132" s="37" t="s">
        <v>21</v>
      </c>
      <c r="AB132" s="59">
        <v>-12</v>
      </c>
      <c r="AC132" s="38">
        <f t="shared" si="135"/>
        <v>215.91</v>
      </c>
      <c r="AD132" s="39">
        <f t="shared" ref="AD132:AD195" si="147">IF(AC132&lt;&gt;0,RANK(AC132,AC$4:AC$527,AC$4:AC$527),COUNT(AC$4:AC$527)+1)</f>
        <v>27</v>
      </c>
      <c r="AE132" s="65">
        <v>3.87</v>
      </c>
      <c r="AF132" s="11">
        <v>3.54</v>
      </c>
      <c r="AG132" s="21">
        <f t="shared" ref="AG132:AG163" si="148">IF(AF132&gt;0,-((AE132-AF132)/AF132)*-1,"")</f>
        <v>9.3220338983050863E-2</v>
      </c>
      <c r="AH132" s="38">
        <v>0.15</v>
      </c>
      <c r="AI132" s="38">
        <f t="shared" si="136"/>
        <v>4.0200000000000005</v>
      </c>
      <c r="AJ132" s="38">
        <f t="shared" si="137"/>
        <v>-4.0200000000000005</v>
      </c>
      <c r="AK132" s="39">
        <f t="shared" ref="AK132:AK195" si="149">IF(AI132&lt;&gt;0,RANK(AJ132,AJ$4:AJ$527,AJ$4:AJ$527),COUNT(AI$4:AI$527)+1)</f>
        <v>21</v>
      </c>
      <c r="AL132" s="65">
        <v>4.4000000000000004</v>
      </c>
      <c r="AM132" s="11">
        <v>4.4000000000000004</v>
      </c>
      <c r="AN132" s="21">
        <f t="shared" ref="AN132:AN163" si="150">IF(AM132&gt;0,-((AL132-AM132)/AM132)*-1,"")</f>
        <v>0</v>
      </c>
      <c r="AO132" s="38">
        <v>0.35</v>
      </c>
      <c r="AP132" s="38">
        <f t="shared" si="132"/>
        <v>4.75</v>
      </c>
      <c r="AQ132" s="38">
        <f t="shared" si="133"/>
        <v>-4.75</v>
      </c>
      <c r="AR132" s="39">
        <f t="shared" ref="AR132:AR195" si="151">IF(AP132&lt;&gt;0,RANK(AQ132,AQ$4:AQ$527,AQ$4:AQ$527),COUNT(AP$4:AP$527)+1)</f>
        <v>166</v>
      </c>
      <c r="AS132" s="62">
        <v>1.25</v>
      </c>
      <c r="AT132" s="11">
        <v>1.1499999999999999</v>
      </c>
      <c r="AU132" s="21">
        <f t="shared" ref="AU132:AU163" si="152">IF(AT132&gt;0,-((AS132-AT132)/AT132)*-1,"")</f>
        <v>8.6956521739130516E-2</v>
      </c>
      <c r="AV132" s="38">
        <v>0.05</v>
      </c>
      <c r="AW132" s="38">
        <f t="shared" si="120"/>
        <v>1.3</v>
      </c>
      <c r="AX132" s="38">
        <f t="shared" si="121"/>
        <v>-1.3</v>
      </c>
      <c r="AY132" s="46">
        <f t="shared" ref="AY132:AY195" si="153">IF(AW132&lt;&gt;0,RANK(AX132,AX$4:AX$527,AX$4:AX$527),COUNT(AW$4:AW$527)+1)</f>
        <v>10</v>
      </c>
      <c r="AZ132" s="68">
        <v>26.02</v>
      </c>
      <c r="BA132" s="11">
        <v>20.309999999999999</v>
      </c>
      <c r="BB132" s="21">
        <f t="shared" ref="BB132:BB163" si="154">IF(BA132&gt;0,-((AZ132-BA132)/BA132)*-1,"")</f>
        <v>0.28114229443623839</v>
      </c>
      <c r="BC132" s="38">
        <v>6.7</v>
      </c>
      <c r="BD132" s="38">
        <f t="shared" si="138"/>
        <v>32.72</v>
      </c>
      <c r="BE132" s="38">
        <f t="shared" si="139"/>
        <v>-32.72</v>
      </c>
      <c r="BF132" s="46">
        <f t="shared" ref="BF132:BF195" si="155">IF(BD132&lt;&gt;0,RANK(BE132,BE$4:BE$527,BE$4:BE$527),COUNT(BD$4:BD$527)+1)</f>
        <v>24</v>
      </c>
      <c r="BG132" s="68">
        <v>18</v>
      </c>
      <c r="BH132" s="11">
        <v>12.56</v>
      </c>
      <c r="BI132" s="21">
        <f t="shared" ref="BI132:BI163" si="156">IF(BH132&gt;0,-((BG132-BH132)/BH132)*-1,"")</f>
        <v>0.43312101910828021</v>
      </c>
      <c r="BJ132" s="38">
        <v>3.2</v>
      </c>
      <c r="BK132" s="38">
        <f t="shared" si="126"/>
        <v>21.2</v>
      </c>
      <c r="BL132" s="38">
        <f t="shared" si="127"/>
        <v>-21.2</v>
      </c>
      <c r="BM132" s="46">
        <f t="shared" ref="BM132:BM195" si="157">IF(BK132&lt;&gt;0,RANK(BL132,BL$4:BL$527,BL$4:BL$527),COUNT(BK$4:BK$527)+1)</f>
        <v>14</v>
      </c>
      <c r="BN132" s="68">
        <v>6.49</v>
      </c>
      <c r="BO132" s="11">
        <v>4.9000000000000004</v>
      </c>
      <c r="BP132" s="21">
        <f t="shared" ref="BP132:BP195" si="158">IF(BO132&gt;0,-((BN132-BO132)/BO132)*-1,"")</f>
        <v>0.3244897959183673</v>
      </c>
      <c r="BQ132" s="8">
        <v>1.1000000000000001</v>
      </c>
      <c r="BR132" s="8">
        <f t="shared" si="140"/>
        <v>7.59</v>
      </c>
      <c r="BS132" s="8">
        <f t="shared" si="141"/>
        <v>-7.59</v>
      </c>
      <c r="BT132" s="60">
        <f t="shared" ref="BT132:BT195" si="159">IF(BR132&lt;&gt;0,RANK(BS132,BS$4:BS$527,BS$4:BS$527),COUNT(BR$4:BR$527)+1)</f>
        <v>41</v>
      </c>
    </row>
    <row r="133" spans="1:72" x14ac:dyDescent="0.3">
      <c r="A133" s="1">
        <v>870860</v>
      </c>
      <c r="B133" s="22" t="s">
        <v>257</v>
      </c>
      <c r="C133" s="26" t="s">
        <v>1</v>
      </c>
      <c r="D133" s="72">
        <f t="shared" si="142"/>
        <v>543</v>
      </c>
      <c r="E133" s="57">
        <f t="shared" si="143"/>
        <v>44</v>
      </c>
      <c r="F133" s="7" t="s">
        <v>254</v>
      </c>
      <c r="G133" s="20">
        <f>-M133-Z133+AG133+AN133+AU133+BB133+BI133+BP133</f>
        <v>1.639726891118344</v>
      </c>
      <c r="H133" s="20">
        <f>G133/8</f>
        <v>0.204965861389793</v>
      </c>
      <c r="I133" s="19">
        <v>28</v>
      </c>
      <c r="J133" s="89">
        <v>21</v>
      </c>
      <c r="K133" s="53">
        <v>9.94</v>
      </c>
      <c r="L133" s="11">
        <v>10.87</v>
      </c>
      <c r="M133" s="21">
        <f t="shared" si="122"/>
        <v>-8.5556577736890502E-2</v>
      </c>
      <c r="N133" s="37" t="s">
        <v>21</v>
      </c>
      <c r="O133" s="38">
        <v>-0.3</v>
      </c>
      <c r="P133" s="38">
        <f t="shared" si="134"/>
        <v>9.6399999999999988</v>
      </c>
      <c r="Q133" s="57">
        <f t="shared" si="144"/>
        <v>43</v>
      </c>
      <c r="R133" s="53">
        <v>14.26</v>
      </c>
      <c r="S133" s="11">
        <v>13.05</v>
      </c>
      <c r="T133" s="21">
        <f t="shared" si="124"/>
        <v>9.2720306513409886E-2</v>
      </c>
      <c r="U133" s="38">
        <v>-1.3</v>
      </c>
      <c r="V133" s="38">
        <f t="shared" si="117"/>
        <v>12.959999999999999</v>
      </c>
      <c r="W133" s="39">
        <f t="shared" si="145"/>
        <v>94</v>
      </c>
      <c r="X133" s="53">
        <v>248.65</v>
      </c>
      <c r="Y133" s="11">
        <v>266.97000000000003</v>
      </c>
      <c r="Z133" s="21">
        <f t="shared" si="146"/>
        <v>-6.8621942540360414E-2</v>
      </c>
      <c r="AA133" s="37" t="s">
        <v>21</v>
      </c>
      <c r="AB133" s="59">
        <v>-12</v>
      </c>
      <c r="AC133" s="38">
        <f t="shared" si="135"/>
        <v>236.65</v>
      </c>
      <c r="AD133" s="39">
        <f t="shared" si="147"/>
        <v>85</v>
      </c>
      <c r="AE133" s="65">
        <v>3.59</v>
      </c>
      <c r="AF133" s="11">
        <v>3.37</v>
      </c>
      <c r="AG133" s="21">
        <f t="shared" si="148"/>
        <v>6.5281899109792207E-2</v>
      </c>
      <c r="AH133" s="38">
        <v>0.15</v>
      </c>
      <c r="AI133" s="38">
        <f t="shared" si="136"/>
        <v>3.7399999999999998</v>
      </c>
      <c r="AJ133" s="38">
        <f t="shared" si="137"/>
        <v>-3.7399999999999998</v>
      </c>
      <c r="AK133" s="39">
        <f t="shared" si="149"/>
        <v>48</v>
      </c>
      <c r="AL133" s="65">
        <v>4.8899999999999997</v>
      </c>
      <c r="AM133" s="11">
        <v>4.5199999999999996</v>
      </c>
      <c r="AN133" s="21">
        <f t="shared" si="150"/>
        <v>8.1858407079646048E-2</v>
      </c>
      <c r="AO133" s="38">
        <v>0.35</v>
      </c>
      <c r="AP133" s="38">
        <f t="shared" si="132"/>
        <v>5.2399999999999993</v>
      </c>
      <c r="AQ133" s="38">
        <f t="shared" si="133"/>
        <v>-5.2399999999999993</v>
      </c>
      <c r="AR133" s="39">
        <f t="shared" si="151"/>
        <v>90</v>
      </c>
      <c r="AS133" s="62">
        <v>1.08</v>
      </c>
      <c r="AT133" s="11">
        <v>1</v>
      </c>
      <c r="AU133" s="21">
        <f t="shared" si="152"/>
        <v>8.0000000000000071E-2</v>
      </c>
      <c r="AV133" s="38">
        <v>0.05</v>
      </c>
      <c r="AW133" s="38">
        <f t="shared" si="120"/>
        <v>1.1300000000000001</v>
      </c>
      <c r="AX133" s="38">
        <f t="shared" si="121"/>
        <v>-1.1300000000000001</v>
      </c>
      <c r="AY133" s="46">
        <f t="shared" si="153"/>
        <v>106</v>
      </c>
      <c r="AZ133" s="68">
        <v>22.1</v>
      </c>
      <c r="BA133" s="11">
        <v>13.8</v>
      </c>
      <c r="BB133" s="21">
        <f t="shared" si="154"/>
        <v>0.60144927536231885</v>
      </c>
      <c r="BC133" s="38">
        <v>6.7</v>
      </c>
      <c r="BD133" s="38">
        <f t="shared" si="138"/>
        <v>28.8</v>
      </c>
      <c r="BE133" s="38">
        <f t="shared" si="139"/>
        <v>-28.8</v>
      </c>
      <c r="BF133" s="46">
        <f t="shared" si="155"/>
        <v>51</v>
      </c>
      <c r="BG133" s="68">
        <v>20.5</v>
      </c>
      <c r="BH133" s="11">
        <v>13.99</v>
      </c>
      <c r="BI133" s="21">
        <f t="shared" si="156"/>
        <v>0.46533238027162255</v>
      </c>
      <c r="BJ133" s="38">
        <v>3.2</v>
      </c>
      <c r="BK133" s="38">
        <f t="shared" si="126"/>
        <v>23.7</v>
      </c>
      <c r="BL133" s="38">
        <f t="shared" si="127"/>
        <v>-23.7</v>
      </c>
      <c r="BM133" s="46">
        <f t="shared" si="157"/>
        <v>8</v>
      </c>
      <c r="BN133" s="68">
        <v>7.4</v>
      </c>
      <c r="BO133" s="11">
        <v>6.21</v>
      </c>
      <c r="BP133" s="21">
        <f t="shared" si="158"/>
        <v>0.19162640901771344</v>
      </c>
      <c r="BQ133" s="8">
        <v>1.1000000000000001</v>
      </c>
      <c r="BR133" s="8">
        <f t="shared" si="140"/>
        <v>8.5</v>
      </c>
      <c r="BS133" s="8">
        <f t="shared" si="141"/>
        <v>-8.5</v>
      </c>
      <c r="BT133" s="60">
        <f t="shared" si="159"/>
        <v>18</v>
      </c>
    </row>
    <row r="134" spans="1:72" x14ac:dyDescent="0.3">
      <c r="A134" s="1">
        <v>909315</v>
      </c>
      <c r="B134" s="22" t="s">
        <v>68</v>
      </c>
      <c r="C134" s="26" t="s">
        <v>1</v>
      </c>
      <c r="D134" s="72">
        <f t="shared" si="142"/>
        <v>647</v>
      </c>
      <c r="E134" s="57">
        <f t="shared" si="143"/>
        <v>55</v>
      </c>
      <c r="F134" s="90" t="s">
        <v>256</v>
      </c>
      <c r="G134" s="91" t="s">
        <v>21</v>
      </c>
      <c r="H134" s="91" t="s">
        <v>21</v>
      </c>
      <c r="I134" s="92" t="s">
        <v>21</v>
      </c>
      <c r="J134" s="83">
        <v>16</v>
      </c>
      <c r="K134" s="53">
        <v>10.06</v>
      </c>
      <c r="L134" s="11">
        <v>10.67</v>
      </c>
      <c r="M134" s="21">
        <f t="shared" si="122"/>
        <v>-5.7169634489222063E-2</v>
      </c>
      <c r="N134" s="37" t="s">
        <v>21</v>
      </c>
      <c r="O134" s="38">
        <v>-0.3</v>
      </c>
      <c r="P134" s="38">
        <f t="shared" si="134"/>
        <v>9.76</v>
      </c>
      <c r="Q134" s="57">
        <f t="shared" si="144"/>
        <v>51</v>
      </c>
      <c r="R134" s="53">
        <v>12.89</v>
      </c>
      <c r="S134" s="11">
        <v>13.26</v>
      </c>
      <c r="T134" s="21">
        <f t="shared" si="124"/>
        <v>-2.7903469079939611E-2</v>
      </c>
      <c r="U134" s="38">
        <v>-1.3</v>
      </c>
      <c r="V134" s="38">
        <f t="shared" si="117"/>
        <v>11.59</v>
      </c>
      <c r="W134" s="39">
        <f t="shared" si="145"/>
        <v>24</v>
      </c>
      <c r="X134" s="53">
        <v>228.1</v>
      </c>
      <c r="Y134" s="11">
        <v>243.22</v>
      </c>
      <c r="Z134" s="21">
        <f t="shared" si="146"/>
        <v>-6.2165940300962112E-2</v>
      </c>
      <c r="AA134" s="37" t="s">
        <v>21</v>
      </c>
      <c r="AB134" s="59">
        <v>-12</v>
      </c>
      <c r="AC134" s="38">
        <f t="shared" si="135"/>
        <v>216.1</v>
      </c>
      <c r="AD134" s="39">
        <f t="shared" si="147"/>
        <v>28</v>
      </c>
      <c r="AE134" s="65">
        <v>3.44</v>
      </c>
      <c r="AF134" s="11">
        <v>3.44</v>
      </c>
      <c r="AG134" s="21">
        <f t="shared" si="148"/>
        <v>0</v>
      </c>
      <c r="AH134" s="38">
        <v>0.15</v>
      </c>
      <c r="AI134" s="38">
        <f t="shared" si="136"/>
        <v>3.59</v>
      </c>
      <c r="AJ134" s="38">
        <f t="shared" si="137"/>
        <v>-3.59</v>
      </c>
      <c r="AK134" s="39">
        <f t="shared" si="149"/>
        <v>71</v>
      </c>
      <c r="AL134" s="65">
        <v>4.5599999999999996</v>
      </c>
      <c r="AM134" s="11">
        <v>4.5599999999999996</v>
      </c>
      <c r="AN134" s="21">
        <f t="shared" si="150"/>
        <v>0</v>
      </c>
      <c r="AO134" s="38">
        <v>0.35</v>
      </c>
      <c r="AP134" s="38">
        <f t="shared" si="132"/>
        <v>4.9099999999999993</v>
      </c>
      <c r="AQ134" s="38">
        <f t="shared" si="133"/>
        <v>-4.9099999999999993</v>
      </c>
      <c r="AR134" s="39">
        <f t="shared" si="151"/>
        <v>144</v>
      </c>
      <c r="AS134" s="62">
        <v>1.1499999999999999</v>
      </c>
      <c r="AT134" s="11">
        <v>1</v>
      </c>
      <c r="AU134" s="21">
        <f t="shared" si="152"/>
        <v>0.14999999999999991</v>
      </c>
      <c r="AV134" s="38">
        <v>0.05</v>
      </c>
      <c r="AW134" s="38">
        <f t="shared" si="120"/>
        <v>1.2</v>
      </c>
      <c r="AX134" s="38">
        <f t="shared" si="121"/>
        <v>-1.2</v>
      </c>
      <c r="AY134" s="46">
        <f t="shared" si="153"/>
        <v>52</v>
      </c>
      <c r="AZ134" s="68">
        <v>19.260000000000002</v>
      </c>
      <c r="BA134" s="11">
        <v>17.09</v>
      </c>
      <c r="BB134" s="21">
        <f t="shared" si="154"/>
        <v>0.1269748390871856</v>
      </c>
      <c r="BC134" s="38">
        <v>6.7</v>
      </c>
      <c r="BD134" s="38">
        <f t="shared" si="138"/>
        <v>25.96</v>
      </c>
      <c r="BE134" s="38">
        <f t="shared" si="139"/>
        <v>-25.96</v>
      </c>
      <c r="BF134" s="46">
        <f t="shared" si="155"/>
        <v>85</v>
      </c>
      <c r="BG134" s="68">
        <v>11.98</v>
      </c>
      <c r="BH134" s="11">
        <v>11.98</v>
      </c>
      <c r="BI134" s="21">
        <f t="shared" si="156"/>
        <v>0</v>
      </c>
      <c r="BJ134" s="38">
        <v>3.2</v>
      </c>
      <c r="BK134" s="38">
        <f t="shared" si="126"/>
        <v>15.18</v>
      </c>
      <c r="BL134" s="38">
        <f t="shared" si="127"/>
        <v>-15.18</v>
      </c>
      <c r="BM134" s="46">
        <f t="shared" si="157"/>
        <v>106</v>
      </c>
      <c r="BN134" s="68">
        <v>5.64</v>
      </c>
      <c r="BO134" s="11">
        <v>5.46</v>
      </c>
      <c r="BP134" s="21">
        <f t="shared" si="158"/>
        <v>3.2967032967032912E-2</v>
      </c>
      <c r="BQ134" s="8">
        <v>1.1000000000000001</v>
      </c>
      <c r="BR134" s="8">
        <f t="shared" si="140"/>
        <v>6.74</v>
      </c>
      <c r="BS134" s="8">
        <f t="shared" si="141"/>
        <v>-6.74</v>
      </c>
      <c r="BT134" s="60">
        <f t="shared" si="159"/>
        <v>86</v>
      </c>
    </row>
    <row r="135" spans="1:72" x14ac:dyDescent="0.3">
      <c r="A135" s="1">
        <v>883000</v>
      </c>
      <c r="B135" s="22" t="s">
        <v>72</v>
      </c>
      <c r="C135" s="26" t="s">
        <v>1</v>
      </c>
      <c r="D135" s="72">
        <f t="shared" si="142"/>
        <v>686</v>
      </c>
      <c r="E135" s="57">
        <f t="shared" si="143"/>
        <v>58</v>
      </c>
      <c r="F135" s="7" t="s">
        <v>254</v>
      </c>
      <c r="G135" s="20">
        <f>-M135-Z135+AG135+AN135+AU135+BB135+BI135+BP135</f>
        <v>1.3356952734798844</v>
      </c>
      <c r="H135" s="20">
        <f>G135/8</f>
        <v>0.16696190918498555</v>
      </c>
      <c r="I135" s="19">
        <v>31</v>
      </c>
      <c r="J135" s="83">
        <v>17</v>
      </c>
      <c r="K135" s="53">
        <v>10.18</v>
      </c>
      <c r="L135" s="11">
        <v>10.32</v>
      </c>
      <c r="M135" s="21">
        <f t="shared" si="122"/>
        <v>-1.3565891472868272E-2</v>
      </c>
      <c r="N135" s="37" t="s">
        <v>21</v>
      </c>
      <c r="O135" s="38">
        <v>-0.3</v>
      </c>
      <c r="P135" s="38">
        <f t="shared" si="134"/>
        <v>9.879999999999999</v>
      </c>
      <c r="Q135" s="57">
        <f t="shared" si="144"/>
        <v>69</v>
      </c>
      <c r="R135" s="53">
        <v>13.62</v>
      </c>
      <c r="S135" s="11">
        <v>13.3</v>
      </c>
      <c r="T135" s="21">
        <f t="shared" si="124"/>
        <v>2.4060150375939737E-2</v>
      </c>
      <c r="U135" s="38">
        <v>-1.3</v>
      </c>
      <c r="V135" s="38">
        <f t="shared" si="117"/>
        <v>12.319999999999999</v>
      </c>
      <c r="W135" s="39">
        <f t="shared" si="145"/>
        <v>59</v>
      </c>
      <c r="X135" s="53">
        <v>236.19</v>
      </c>
      <c r="Y135" s="11">
        <v>246.67</v>
      </c>
      <c r="Z135" s="21">
        <f t="shared" si="146"/>
        <v>-4.2485912352535737E-2</v>
      </c>
      <c r="AA135" s="37" t="s">
        <v>21</v>
      </c>
      <c r="AB135" s="59">
        <v>-12</v>
      </c>
      <c r="AC135" s="38">
        <f t="shared" si="135"/>
        <v>224.19</v>
      </c>
      <c r="AD135" s="39">
        <f t="shared" si="147"/>
        <v>51</v>
      </c>
      <c r="AE135" s="65">
        <v>3.68</v>
      </c>
      <c r="AF135" s="11">
        <v>3.51</v>
      </c>
      <c r="AG135" s="21">
        <f t="shared" si="148"/>
        <v>4.8433048433048541E-2</v>
      </c>
      <c r="AH135" s="38">
        <v>0.15</v>
      </c>
      <c r="AI135" s="38">
        <f t="shared" si="136"/>
        <v>3.83</v>
      </c>
      <c r="AJ135" s="38">
        <f t="shared" si="137"/>
        <v>-3.83</v>
      </c>
      <c r="AK135" s="39">
        <f t="shared" si="149"/>
        <v>35</v>
      </c>
      <c r="AL135" s="65">
        <v>4.34</v>
      </c>
      <c r="AM135" s="11">
        <v>4.09</v>
      </c>
      <c r="AN135" s="21">
        <f t="shared" si="150"/>
        <v>6.1124694376528121E-2</v>
      </c>
      <c r="AO135" s="38">
        <v>0.35</v>
      </c>
      <c r="AP135" s="38">
        <f t="shared" si="132"/>
        <v>4.6899999999999995</v>
      </c>
      <c r="AQ135" s="38">
        <f t="shared" si="133"/>
        <v>-4.6899999999999995</v>
      </c>
      <c r="AR135" s="39">
        <f t="shared" si="151"/>
        <v>172</v>
      </c>
      <c r="AS135" s="62">
        <v>1.1000000000000001</v>
      </c>
      <c r="AT135" s="11">
        <v>0.95</v>
      </c>
      <c r="AU135" s="21">
        <f t="shared" si="152"/>
        <v>0.15789473684210542</v>
      </c>
      <c r="AV135" s="38">
        <v>0.05</v>
      </c>
      <c r="AW135" s="38">
        <f t="shared" si="120"/>
        <v>1.1500000000000001</v>
      </c>
      <c r="AX135" s="38">
        <f t="shared" si="121"/>
        <v>-1.1500000000000001</v>
      </c>
      <c r="AY135" s="46">
        <f t="shared" si="153"/>
        <v>75</v>
      </c>
      <c r="AZ135" s="68">
        <v>20.309999999999999</v>
      </c>
      <c r="BA135" s="11">
        <v>14.46</v>
      </c>
      <c r="BB135" s="21">
        <f t="shared" si="154"/>
        <v>0.40456431535269693</v>
      </c>
      <c r="BC135" s="38">
        <v>6.7</v>
      </c>
      <c r="BD135" s="38">
        <f t="shared" si="138"/>
        <v>27.009999999999998</v>
      </c>
      <c r="BE135" s="38">
        <f t="shared" si="139"/>
        <v>-27.009999999999998</v>
      </c>
      <c r="BF135" s="46">
        <f t="shared" si="155"/>
        <v>72</v>
      </c>
      <c r="BG135" s="68">
        <v>14.45</v>
      </c>
      <c r="BH135" s="11">
        <v>10.54</v>
      </c>
      <c r="BI135" s="21">
        <f t="shared" si="156"/>
        <v>0.37096774193548393</v>
      </c>
      <c r="BJ135" s="38">
        <v>3.2</v>
      </c>
      <c r="BK135" s="38">
        <f t="shared" si="126"/>
        <v>17.649999999999999</v>
      </c>
      <c r="BL135" s="38">
        <f t="shared" si="127"/>
        <v>-17.649999999999999</v>
      </c>
      <c r="BM135" s="46">
        <f t="shared" si="157"/>
        <v>41</v>
      </c>
      <c r="BN135" s="68">
        <v>5.33</v>
      </c>
      <c r="BO135" s="11">
        <v>4.3099999999999996</v>
      </c>
      <c r="BP135" s="21">
        <f t="shared" si="158"/>
        <v>0.2366589327146173</v>
      </c>
      <c r="BQ135" s="8">
        <v>1.1000000000000001</v>
      </c>
      <c r="BR135" s="8">
        <f t="shared" si="140"/>
        <v>6.43</v>
      </c>
      <c r="BS135" s="8">
        <f t="shared" si="141"/>
        <v>-6.43</v>
      </c>
      <c r="BT135" s="60">
        <f t="shared" si="159"/>
        <v>112</v>
      </c>
    </row>
    <row r="136" spans="1:72" x14ac:dyDescent="0.3">
      <c r="A136" s="1">
        <v>867373</v>
      </c>
      <c r="B136" s="22" t="s">
        <v>67</v>
      </c>
      <c r="C136" s="26" t="s">
        <v>1</v>
      </c>
      <c r="D136" s="72">
        <f t="shared" si="142"/>
        <v>834</v>
      </c>
      <c r="E136" s="57">
        <f t="shared" si="143"/>
        <v>82</v>
      </c>
      <c r="F136" s="90" t="s">
        <v>256</v>
      </c>
      <c r="G136" s="91" t="s">
        <v>21</v>
      </c>
      <c r="H136" s="91" t="s">
        <v>21</v>
      </c>
      <c r="I136" s="92" t="s">
        <v>21</v>
      </c>
      <c r="J136" s="83">
        <v>9</v>
      </c>
      <c r="K136" s="53">
        <v>10.76</v>
      </c>
      <c r="L136" s="11">
        <v>10.94</v>
      </c>
      <c r="M136" s="21">
        <f t="shared" si="122"/>
        <v>-1.6453382084095039E-2</v>
      </c>
      <c r="N136" s="37" t="s">
        <v>21</v>
      </c>
      <c r="O136" s="38">
        <v>-0.3</v>
      </c>
      <c r="P136" s="38">
        <f t="shared" si="134"/>
        <v>10.459999999999999</v>
      </c>
      <c r="Q136" s="57">
        <f t="shared" si="144"/>
        <v>131</v>
      </c>
      <c r="R136" s="53">
        <v>13.15</v>
      </c>
      <c r="S136" s="11">
        <v>13.06</v>
      </c>
      <c r="T136" s="21">
        <f t="shared" si="124"/>
        <v>6.8912710566615505E-3</v>
      </c>
      <c r="U136" s="38">
        <v>-1.3</v>
      </c>
      <c r="V136" s="38">
        <f t="shared" si="117"/>
        <v>11.85</v>
      </c>
      <c r="W136" s="39">
        <f t="shared" si="145"/>
        <v>37</v>
      </c>
      <c r="X136" s="53">
        <v>271.61</v>
      </c>
      <c r="Y136" s="11">
        <v>271.61</v>
      </c>
      <c r="Z136" s="21">
        <f t="shared" si="146"/>
        <v>0</v>
      </c>
      <c r="AA136" s="37" t="s">
        <v>21</v>
      </c>
      <c r="AB136" s="59">
        <v>-12</v>
      </c>
      <c r="AC136" s="38">
        <f t="shared" si="135"/>
        <v>259.61</v>
      </c>
      <c r="AD136" s="39">
        <f t="shared" si="147"/>
        <v>162</v>
      </c>
      <c r="AE136" s="65">
        <v>3.25</v>
      </c>
      <c r="AF136" s="11">
        <v>3.21</v>
      </c>
      <c r="AG136" s="21">
        <f t="shared" si="148"/>
        <v>1.2461059190031164E-2</v>
      </c>
      <c r="AH136" s="38">
        <v>0.15</v>
      </c>
      <c r="AI136" s="38">
        <f t="shared" si="136"/>
        <v>3.4</v>
      </c>
      <c r="AJ136" s="38">
        <f t="shared" si="137"/>
        <v>-3.4</v>
      </c>
      <c r="AK136" s="39">
        <f t="shared" si="149"/>
        <v>121</v>
      </c>
      <c r="AL136" s="65">
        <v>4.8499999999999996</v>
      </c>
      <c r="AM136" s="11">
        <v>4.8499999999999996</v>
      </c>
      <c r="AN136" s="21">
        <f t="shared" si="150"/>
        <v>0</v>
      </c>
      <c r="AO136" s="38">
        <v>0.35</v>
      </c>
      <c r="AP136" s="38">
        <f t="shared" si="132"/>
        <v>5.1999999999999993</v>
      </c>
      <c r="AQ136" s="38">
        <f t="shared" si="133"/>
        <v>-5.1999999999999993</v>
      </c>
      <c r="AR136" s="39">
        <f t="shared" si="151"/>
        <v>96</v>
      </c>
      <c r="AS136" s="62">
        <v>1.1499999999999999</v>
      </c>
      <c r="AT136" s="11">
        <v>1.1000000000000001</v>
      </c>
      <c r="AU136" s="21">
        <f t="shared" si="152"/>
        <v>4.5454545454545289E-2</v>
      </c>
      <c r="AV136" s="38">
        <v>0.05</v>
      </c>
      <c r="AW136" s="38">
        <f t="shared" si="120"/>
        <v>1.2</v>
      </c>
      <c r="AX136" s="38">
        <f t="shared" si="121"/>
        <v>-1.2</v>
      </c>
      <c r="AY136" s="46">
        <f t="shared" si="153"/>
        <v>52</v>
      </c>
      <c r="AZ136" s="68">
        <v>18.88</v>
      </c>
      <c r="BA136" s="11">
        <v>18.52</v>
      </c>
      <c r="BB136" s="21">
        <f t="shared" si="154"/>
        <v>1.9438444924406016E-2</v>
      </c>
      <c r="BC136" s="38">
        <v>6.7</v>
      </c>
      <c r="BD136" s="38">
        <f t="shared" si="138"/>
        <v>25.58</v>
      </c>
      <c r="BE136" s="38">
        <f t="shared" si="139"/>
        <v>-25.58</v>
      </c>
      <c r="BF136" s="46">
        <f t="shared" si="155"/>
        <v>88</v>
      </c>
      <c r="BG136" s="68">
        <v>12.58</v>
      </c>
      <c r="BH136" s="11">
        <v>12.58</v>
      </c>
      <c r="BI136" s="21">
        <f t="shared" si="156"/>
        <v>0</v>
      </c>
      <c r="BJ136" s="38">
        <v>3.2</v>
      </c>
      <c r="BK136" s="38">
        <f t="shared" si="126"/>
        <v>15.780000000000001</v>
      </c>
      <c r="BL136" s="38">
        <f t="shared" si="127"/>
        <v>-15.780000000000001</v>
      </c>
      <c r="BM136" s="46">
        <f t="shared" si="157"/>
        <v>89</v>
      </c>
      <c r="BN136" s="68">
        <v>6.17</v>
      </c>
      <c r="BO136" s="11">
        <v>5.85</v>
      </c>
      <c r="BP136" s="21">
        <f t="shared" si="158"/>
        <v>5.4700854700854749E-2</v>
      </c>
      <c r="BQ136" s="8">
        <v>1.1000000000000001</v>
      </c>
      <c r="BR136" s="8">
        <f t="shared" si="140"/>
        <v>7.27</v>
      </c>
      <c r="BS136" s="8">
        <f t="shared" si="141"/>
        <v>-7.27</v>
      </c>
      <c r="BT136" s="60">
        <f t="shared" si="159"/>
        <v>58</v>
      </c>
    </row>
    <row r="137" spans="1:72" x14ac:dyDescent="0.3">
      <c r="A137" s="1">
        <v>869189</v>
      </c>
      <c r="B137" s="22" t="s">
        <v>69</v>
      </c>
      <c r="C137" s="26" t="s">
        <v>1</v>
      </c>
      <c r="D137" s="72">
        <f t="shared" si="142"/>
        <v>848</v>
      </c>
      <c r="E137" s="57">
        <f t="shared" si="143"/>
        <v>84</v>
      </c>
      <c r="F137" s="90" t="s">
        <v>256</v>
      </c>
      <c r="G137" s="91" t="s">
        <v>21</v>
      </c>
      <c r="H137" s="91" t="s">
        <v>21</v>
      </c>
      <c r="I137" s="92" t="s">
        <v>21</v>
      </c>
      <c r="J137" s="83">
        <v>12</v>
      </c>
      <c r="K137" s="53">
        <v>10.96</v>
      </c>
      <c r="L137" s="11">
        <v>11.38</v>
      </c>
      <c r="M137" s="21">
        <f t="shared" si="122"/>
        <v>-3.6906854130052714E-2</v>
      </c>
      <c r="N137" s="37" t="s">
        <v>21</v>
      </c>
      <c r="O137" s="38">
        <v>-0.3</v>
      </c>
      <c r="P137" s="38">
        <f t="shared" si="134"/>
        <v>10.66</v>
      </c>
      <c r="Q137" s="57">
        <f t="shared" si="144"/>
        <v>154</v>
      </c>
      <c r="R137" s="53">
        <v>13.9</v>
      </c>
      <c r="S137" s="11">
        <v>14.22</v>
      </c>
      <c r="T137" s="21">
        <f t="shared" si="124"/>
        <v>-2.2503516174402268E-2</v>
      </c>
      <c r="U137" s="38">
        <v>-1.3</v>
      </c>
      <c r="V137" s="38">
        <f t="shared" si="117"/>
        <v>12.6</v>
      </c>
      <c r="W137" s="39">
        <f t="shared" si="145"/>
        <v>79</v>
      </c>
      <c r="X137" s="53">
        <v>252.69</v>
      </c>
      <c r="Y137" s="11">
        <v>267.83999999999997</v>
      </c>
      <c r="Z137" s="21">
        <f t="shared" si="146"/>
        <v>-5.6563620071684508E-2</v>
      </c>
      <c r="AA137" s="37" t="s">
        <v>21</v>
      </c>
      <c r="AB137" s="59">
        <v>-12</v>
      </c>
      <c r="AC137" s="38">
        <f t="shared" si="135"/>
        <v>240.69</v>
      </c>
      <c r="AD137" s="39">
        <f t="shared" si="147"/>
        <v>102</v>
      </c>
      <c r="AE137" s="65">
        <v>3.37</v>
      </c>
      <c r="AF137" s="11">
        <v>3.37</v>
      </c>
      <c r="AG137" s="21">
        <f t="shared" si="148"/>
        <v>0</v>
      </c>
      <c r="AH137" s="38">
        <v>0.15</v>
      </c>
      <c r="AI137" s="38">
        <f t="shared" si="136"/>
        <v>3.52</v>
      </c>
      <c r="AJ137" s="38">
        <f t="shared" si="137"/>
        <v>-3.52</v>
      </c>
      <c r="AK137" s="39">
        <f t="shared" si="149"/>
        <v>87</v>
      </c>
      <c r="AL137" s="65">
        <v>4.75</v>
      </c>
      <c r="AM137" s="11">
        <v>4.75</v>
      </c>
      <c r="AN137" s="21">
        <f t="shared" si="150"/>
        <v>0</v>
      </c>
      <c r="AO137" s="38">
        <v>0.35</v>
      </c>
      <c r="AP137" s="38">
        <f t="shared" si="132"/>
        <v>5.0999999999999996</v>
      </c>
      <c r="AQ137" s="38">
        <f t="shared" si="133"/>
        <v>-5.0999999999999996</v>
      </c>
      <c r="AR137" s="39">
        <f t="shared" si="151"/>
        <v>108</v>
      </c>
      <c r="AS137" s="62">
        <v>1.1000000000000001</v>
      </c>
      <c r="AT137" s="11">
        <v>1.1000000000000001</v>
      </c>
      <c r="AU137" s="21">
        <f t="shared" si="152"/>
        <v>0</v>
      </c>
      <c r="AV137" s="38">
        <v>0.05</v>
      </c>
      <c r="AW137" s="38">
        <f t="shared" si="120"/>
        <v>1.1500000000000001</v>
      </c>
      <c r="AX137" s="38">
        <f t="shared" si="121"/>
        <v>-1.1500000000000001</v>
      </c>
      <c r="AY137" s="46">
        <f t="shared" si="153"/>
        <v>75</v>
      </c>
      <c r="AZ137" s="68">
        <v>16.850000000000001</v>
      </c>
      <c r="BA137" s="11">
        <v>13.49</v>
      </c>
      <c r="BB137" s="21">
        <f t="shared" si="154"/>
        <v>0.24907338769458867</v>
      </c>
      <c r="BC137" s="38">
        <v>6.7</v>
      </c>
      <c r="BD137" s="38">
        <f t="shared" si="138"/>
        <v>23.55</v>
      </c>
      <c r="BE137" s="38">
        <f t="shared" si="139"/>
        <v>-23.55</v>
      </c>
      <c r="BF137" s="46">
        <f t="shared" si="155"/>
        <v>128</v>
      </c>
      <c r="BG137" s="68">
        <v>15.92</v>
      </c>
      <c r="BH137" s="11">
        <v>12.2</v>
      </c>
      <c r="BI137" s="21">
        <f t="shared" si="156"/>
        <v>0.30491803278688534</v>
      </c>
      <c r="BJ137" s="38">
        <v>3.2</v>
      </c>
      <c r="BK137" s="38">
        <f t="shared" si="126"/>
        <v>19.12</v>
      </c>
      <c r="BL137" s="38">
        <f t="shared" si="127"/>
        <v>-19.12</v>
      </c>
      <c r="BM137" s="46">
        <f t="shared" si="157"/>
        <v>25</v>
      </c>
      <c r="BN137" s="68">
        <v>5.61</v>
      </c>
      <c r="BO137" s="11">
        <v>4.83</v>
      </c>
      <c r="BP137" s="21">
        <f t="shared" si="158"/>
        <v>0.16149068322981372</v>
      </c>
      <c r="BQ137" s="8">
        <v>1.1000000000000001</v>
      </c>
      <c r="BR137" s="8">
        <f t="shared" si="140"/>
        <v>6.7100000000000009</v>
      </c>
      <c r="BS137" s="8">
        <f t="shared" si="141"/>
        <v>-6.7100000000000009</v>
      </c>
      <c r="BT137" s="60">
        <f t="shared" si="159"/>
        <v>90</v>
      </c>
    </row>
    <row r="138" spans="1:72" x14ac:dyDescent="0.3">
      <c r="A138" s="1">
        <v>868487</v>
      </c>
      <c r="B138" s="22" t="s">
        <v>71</v>
      </c>
      <c r="C138" s="26" t="s">
        <v>1</v>
      </c>
      <c r="D138" s="72">
        <f t="shared" si="142"/>
        <v>859</v>
      </c>
      <c r="E138" s="57">
        <f t="shared" si="143"/>
        <v>88</v>
      </c>
      <c r="F138" s="7" t="s">
        <v>254</v>
      </c>
      <c r="G138" s="20">
        <f>-M138-Z138+AG138+AN138+AU138+BB138+BI138+BP138</f>
        <v>0.76502063320865643</v>
      </c>
      <c r="H138" s="20">
        <f>G138/8</f>
        <v>9.5627579151082054E-2</v>
      </c>
      <c r="I138" s="19">
        <v>41</v>
      </c>
      <c r="J138" s="83">
        <v>16</v>
      </c>
      <c r="K138" s="53">
        <v>10.130000000000001</v>
      </c>
      <c r="L138" s="11">
        <v>10.61</v>
      </c>
      <c r="M138" s="21">
        <f t="shared" si="122"/>
        <v>-4.5240339302544647E-2</v>
      </c>
      <c r="N138" s="37" t="s">
        <v>21</v>
      </c>
      <c r="O138" s="38">
        <v>-0.3</v>
      </c>
      <c r="P138" s="38">
        <f t="shared" si="134"/>
        <v>9.83</v>
      </c>
      <c r="Q138" s="57">
        <f t="shared" si="144"/>
        <v>62</v>
      </c>
      <c r="R138" s="53">
        <v>13.9</v>
      </c>
      <c r="S138" s="11">
        <v>14.1</v>
      </c>
      <c r="T138" s="21">
        <f t="shared" si="124"/>
        <v>-1.4184397163120517E-2</v>
      </c>
      <c r="U138" s="38">
        <v>-1.3</v>
      </c>
      <c r="V138" s="38">
        <f t="shared" si="117"/>
        <v>12.6</v>
      </c>
      <c r="W138" s="39">
        <f t="shared" si="145"/>
        <v>79</v>
      </c>
      <c r="X138" s="53">
        <v>274.88</v>
      </c>
      <c r="Y138" s="11">
        <v>275.99</v>
      </c>
      <c r="Z138" s="21">
        <f t="shared" si="146"/>
        <v>-4.0218848509004446E-3</v>
      </c>
      <c r="AA138" s="37" t="s">
        <v>21</v>
      </c>
      <c r="AB138" s="59">
        <v>-12</v>
      </c>
      <c r="AC138" s="38">
        <f t="shared" si="135"/>
        <v>262.88</v>
      </c>
      <c r="AD138" s="39">
        <f t="shared" si="147"/>
        <v>172</v>
      </c>
      <c r="AE138" s="65">
        <v>3.41</v>
      </c>
      <c r="AF138" s="11">
        <v>3.14</v>
      </c>
      <c r="AG138" s="21">
        <f t="shared" si="148"/>
        <v>8.5987261146496824E-2</v>
      </c>
      <c r="AH138" s="38">
        <v>0.15</v>
      </c>
      <c r="AI138" s="38">
        <f t="shared" si="136"/>
        <v>3.56</v>
      </c>
      <c r="AJ138" s="38">
        <f t="shared" si="137"/>
        <v>-3.56</v>
      </c>
      <c r="AK138" s="39">
        <f t="shared" si="149"/>
        <v>77</v>
      </c>
      <c r="AL138" s="65">
        <v>4.63</v>
      </c>
      <c r="AM138" s="11">
        <v>4.62</v>
      </c>
      <c r="AN138" s="21">
        <f t="shared" si="150"/>
        <v>2.1645021645021181E-3</v>
      </c>
      <c r="AO138" s="38">
        <v>0.35</v>
      </c>
      <c r="AP138" s="38">
        <f t="shared" si="132"/>
        <v>4.9799999999999995</v>
      </c>
      <c r="AQ138" s="38">
        <f t="shared" si="133"/>
        <v>-4.9799999999999995</v>
      </c>
      <c r="AR138" s="39">
        <f t="shared" si="151"/>
        <v>131</v>
      </c>
      <c r="AS138" s="62">
        <v>1.05</v>
      </c>
      <c r="AT138" s="11">
        <v>1</v>
      </c>
      <c r="AU138" s="21">
        <f t="shared" si="152"/>
        <v>5.0000000000000044E-2</v>
      </c>
      <c r="AV138" s="38">
        <v>0.05</v>
      </c>
      <c r="AW138" s="38">
        <f t="shared" si="120"/>
        <v>1.1000000000000001</v>
      </c>
      <c r="AX138" s="38">
        <f t="shared" si="121"/>
        <v>-1.1000000000000001</v>
      </c>
      <c r="AY138" s="46">
        <f t="shared" si="153"/>
        <v>107</v>
      </c>
      <c r="AZ138" s="68">
        <v>17.02</v>
      </c>
      <c r="BA138" s="11">
        <v>13.04</v>
      </c>
      <c r="BB138" s="21">
        <f t="shared" si="154"/>
        <v>0.30521472392638044</v>
      </c>
      <c r="BC138" s="38">
        <v>6.7</v>
      </c>
      <c r="BD138" s="38">
        <f t="shared" si="138"/>
        <v>23.72</v>
      </c>
      <c r="BE138" s="38">
        <f t="shared" si="139"/>
        <v>-23.72</v>
      </c>
      <c r="BF138" s="46">
        <f t="shared" si="155"/>
        <v>123</v>
      </c>
      <c r="BG138" s="68">
        <v>13.48</v>
      </c>
      <c r="BH138" s="11">
        <v>11.52</v>
      </c>
      <c r="BI138" s="21">
        <f t="shared" si="156"/>
        <v>0.17013888888888898</v>
      </c>
      <c r="BJ138" s="38">
        <v>3.2</v>
      </c>
      <c r="BK138" s="38">
        <f t="shared" si="126"/>
        <v>16.68</v>
      </c>
      <c r="BL138" s="38">
        <f t="shared" si="127"/>
        <v>-16.68</v>
      </c>
      <c r="BM138" s="46">
        <f t="shared" si="157"/>
        <v>59</v>
      </c>
      <c r="BN138" s="68">
        <v>6.36</v>
      </c>
      <c r="BO138" s="11">
        <v>5.77</v>
      </c>
      <c r="BP138" s="21">
        <f t="shared" si="158"/>
        <v>0.10225303292894294</v>
      </c>
      <c r="BQ138" s="8">
        <v>1.1000000000000001</v>
      </c>
      <c r="BR138" s="8">
        <f t="shared" si="140"/>
        <v>7.4600000000000009</v>
      </c>
      <c r="BS138" s="8">
        <f t="shared" si="141"/>
        <v>-7.4600000000000009</v>
      </c>
      <c r="BT138" s="60">
        <f t="shared" si="159"/>
        <v>49</v>
      </c>
    </row>
    <row r="139" spans="1:72" x14ac:dyDescent="0.3">
      <c r="A139" s="1">
        <v>891987</v>
      </c>
      <c r="B139" s="22" t="s">
        <v>73</v>
      </c>
      <c r="C139" s="26" t="s">
        <v>1</v>
      </c>
      <c r="D139" s="72">
        <f t="shared" si="142"/>
        <v>868</v>
      </c>
      <c r="E139" s="57">
        <f t="shared" si="143"/>
        <v>90</v>
      </c>
      <c r="F139" s="90" t="s">
        <v>256</v>
      </c>
      <c r="G139" s="91" t="s">
        <v>21</v>
      </c>
      <c r="H139" s="91" t="s">
        <v>21</v>
      </c>
      <c r="I139" s="92" t="s">
        <v>21</v>
      </c>
      <c r="J139" s="83">
        <v>11</v>
      </c>
      <c r="K139" s="53">
        <v>10.58</v>
      </c>
      <c r="L139" s="11">
        <v>10.88</v>
      </c>
      <c r="M139" s="21">
        <f t="shared" si="122"/>
        <v>-2.7573529411764768E-2</v>
      </c>
      <c r="N139" s="37" t="s">
        <v>21</v>
      </c>
      <c r="O139" s="38">
        <v>-0.3</v>
      </c>
      <c r="P139" s="38">
        <f t="shared" si="134"/>
        <v>10.28</v>
      </c>
      <c r="Q139" s="57">
        <f t="shared" si="144"/>
        <v>114</v>
      </c>
      <c r="R139" s="53">
        <v>13.42</v>
      </c>
      <c r="S139" s="11">
        <v>13.38</v>
      </c>
      <c r="T139" s="21">
        <f t="shared" si="124"/>
        <v>2.9895366218235533E-3</v>
      </c>
      <c r="U139" s="38">
        <v>-1.3</v>
      </c>
      <c r="V139" s="38">
        <f t="shared" si="117"/>
        <v>12.12</v>
      </c>
      <c r="W139" s="39">
        <f t="shared" si="145"/>
        <v>48</v>
      </c>
      <c r="X139" s="53">
        <v>263.89</v>
      </c>
      <c r="Y139" s="11">
        <v>277.91000000000003</v>
      </c>
      <c r="Z139" s="21">
        <f t="shared" si="146"/>
        <v>-5.0447986758303184E-2</v>
      </c>
      <c r="AA139" s="37" t="s">
        <v>21</v>
      </c>
      <c r="AB139" s="59">
        <v>-12</v>
      </c>
      <c r="AC139" s="38">
        <f t="shared" si="135"/>
        <v>251.89</v>
      </c>
      <c r="AD139" s="39">
        <f t="shared" si="147"/>
        <v>135</v>
      </c>
      <c r="AE139" s="65">
        <v>3.48</v>
      </c>
      <c r="AF139" s="11">
        <v>3.48</v>
      </c>
      <c r="AG139" s="21">
        <f t="shared" si="148"/>
        <v>0</v>
      </c>
      <c r="AH139" s="38">
        <v>0.15</v>
      </c>
      <c r="AI139" s="38">
        <f t="shared" si="136"/>
        <v>3.63</v>
      </c>
      <c r="AJ139" s="38">
        <f t="shared" si="137"/>
        <v>-3.63</v>
      </c>
      <c r="AK139" s="39">
        <f t="shared" si="149"/>
        <v>63</v>
      </c>
      <c r="AL139" s="65">
        <v>4.57</v>
      </c>
      <c r="AM139" s="11">
        <v>4.57</v>
      </c>
      <c r="AN139" s="21">
        <f t="shared" si="150"/>
        <v>0</v>
      </c>
      <c r="AO139" s="38">
        <v>0.35</v>
      </c>
      <c r="AP139" s="38">
        <f t="shared" si="132"/>
        <v>4.92</v>
      </c>
      <c r="AQ139" s="38">
        <f t="shared" si="133"/>
        <v>-4.92</v>
      </c>
      <c r="AR139" s="39">
        <f t="shared" si="151"/>
        <v>142</v>
      </c>
      <c r="AS139" s="62">
        <v>1.1499999999999999</v>
      </c>
      <c r="AT139" s="11">
        <v>1.1000000000000001</v>
      </c>
      <c r="AU139" s="21">
        <f t="shared" si="152"/>
        <v>4.5454545454545289E-2</v>
      </c>
      <c r="AV139" s="38">
        <v>0.05</v>
      </c>
      <c r="AW139" s="38">
        <f t="shared" si="120"/>
        <v>1.2</v>
      </c>
      <c r="AX139" s="38">
        <f t="shared" si="121"/>
        <v>-1.2</v>
      </c>
      <c r="AY139" s="46">
        <f t="shared" si="153"/>
        <v>52</v>
      </c>
      <c r="AZ139" s="68">
        <v>14.86</v>
      </c>
      <c r="BA139" s="11">
        <v>10.48</v>
      </c>
      <c r="BB139" s="21">
        <f t="shared" si="154"/>
        <v>0.41793893129770981</v>
      </c>
      <c r="BC139" s="38">
        <v>6.7</v>
      </c>
      <c r="BD139" s="38">
        <f t="shared" si="138"/>
        <v>21.56</v>
      </c>
      <c r="BE139" s="38">
        <f t="shared" si="139"/>
        <v>-21.56</v>
      </c>
      <c r="BF139" s="46">
        <f t="shared" si="155"/>
        <v>157</v>
      </c>
      <c r="BG139" s="68">
        <v>13.18</v>
      </c>
      <c r="BH139" s="11">
        <v>8.92</v>
      </c>
      <c r="BI139" s="21">
        <f t="shared" si="156"/>
        <v>0.47757847533632286</v>
      </c>
      <c r="BJ139" s="38">
        <v>3.2</v>
      </c>
      <c r="BK139" s="38">
        <f t="shared" si="126"/>
        <v>16.38</v>
      </c>
      <c r="BL139" s="38">
        <f t="shared" si="127"/>
        <v>-16.38</v>
      </c>
      <c r="BM139" s="46">
        <f t="shared" si="157"/>
        <v>72</v>
      </c>
      <c r="BN139" s="68">
        <v>5.69</v>
      </c>
      <c r="BO139" s="11">
        <v>4.29</v>
      </c>
      <c r="BP139" s="21">
        <f t="shared" si="158"/>
        <v>0.32634032634032645</v>
      </c>
      <c r="BQ139" s="8">
        <v>1.1000000000000001</v>
      </c>
      <c r="BR139" s="8">
        <f t="shared" si="140"/>
        <v>6.7900000000000009</v>
      </c>
      <c r="BS139" s="8">
        <f t="shared" si="141"/>
        <v>-6.7900000000000009</v>
      </c>
      <c r="BT139" s="60">
        <f t="shared" si="159"/>
        <v>85</v>
      </c>
    </row>
    <row r="140" spans="1:72" x14ac:dyDescent="0.3">
      <c r="A140" s="1">
        <v>848213</v>
      </c>
      <c r="B140" s="22" t="s">
        <v>74</v>
      </c>
      <c r="C140" s="26" t="s">
        <v>1</v>
      </c>
      <c r="D140" s="72">
        <f t="shared" si="142"/>
        <v>926</v>
      </c>
      <c r="E140" s="57">
        <f t="shared" si="143"/>
        <v>102</v>
      </c>
      <c r="F140" s="90" t="s">
        <v>256</v>
      </c>
      <c r="G140" s="91" t="s">
        <v>21</v>
      </c>
      <c r="H140" s="91" t="s">
        <v>21</v>
      </c>
      <c r="I140" s="92" t="s">
        <v>21</v>
      </c>
      <c r="J140" s="83">
        <v>18</v>
      </c>
      <c r="K140" s="53">
        <v>9.76</v>
      </c>
      <c r="L140" s="11">
        <v>10.66</v>
      </c>
      <c r="M140" s="21">
        <f t="shared" si="122"/>
        <v>-8.4427767354596658E-2</v>
      </c>
      <c r="N140" s="37" t="s">
        <v>21</v>
      </c>
      <c r="O140" s="38">
        <v>-0.3</v>
      </c>
      <c r="P140" s="38">
        <f t="shared" si="134"/>
        <v>9.4599999999999991</v>
      </c>
      <c r="Q140" s="57">
        <f t="shared" si="144"/>
        <v>33</v>
      </c>
      <c r="R140" s="53">
        <v>13.14</v>
      </c>
      <c r="S140" s="11">
        <v>13.69</v>
      </c>
      <c r="T140" s="21">
        <f t="shared" si="124"/>
        <v>-4.0175310445580641E-2</v>
      </c>
      <c r="U140" s="38">
        <v>-1.3</v>
      </c>
      <c r="V140" s="38">
        <f t="shared" si="117"/>
        <v>11.84</v>
      </c>
      <c r="W140" s="39">
        <f t="shared" si="145"/>
        <v>36</v>
      </c>
      <c r="X140" s="53">
        <v>243.44</v>
      </c>
      <c r="Y140" s="11">
        <v>245.3</v>
      </c>
      <c r="Z140" s="21">
        <f t="shared" si="146"/>
        <v>-7.5825519771708667E-3</v>
      </c>
      <c r="AA140" s="37" t="s">
        <v>21</v>
      </c>
      <c r="AB140" s="59">
        <v>-12</v>
      </c>
      <c r="AC140" s="38">
        <f t="shared" si="135"/>
        <v>231.44</v>
      </c>
      <c r="AD140" s="39">
        <f t="shared" si="147"/>
        <v>67</v>
      </c>
      <c r="AE140" s="65">
        <v>3.08</v>
      </c>
      <c r="AF140" s="11">
        <v>2.97</v>
      </c>
      <c r="AG140" s="21">
        <f t="shared" si="148"/>
        <v>3.7037037037036993E-2</v>
      </c>
      <c r="AH140" s="38">
        <v>0.15</v>
      </c>
      <c r="AI140" s="38">
        <f t="shared" si="136"/>
        <v>3.23</v>
      </c>
      <c r="AJ140" s="38">
        <f t="shared" si="137"/>
        <v>-3.23</v>
      </c>
      <c r="AK140" s="39">
        <f t="shared" si="149"/>
        <v>160</v>
      </c>
      <c r="AL140" s="65">
        <v>4.92</v>
      </c>
      <c r="AM140" s="11">
        <v>4.92</v>
      </c>
      <c r="AN140" s="21">
        <f t="shared" si="150"/>
        <v>0</v>
      </c>
      <c r="AO140" s="38">
        <v>0.35</v>
      </c>
      <c r="AP140" s="38">
        <f t="shared" si="132"/>
        <v>5.27</v>
      </c>
      <c r="AQ140" s="38">
        <f t="shared" si="133"/>
        <v>-5.27</v>
      </c>
      <c r="AR140" s="39">
        <f t="shared" si="151"/>
        <v>84</v>
      </c>
      <c r="AS140" s="62">
        <v>1.1000000000000001</v>
      </c>
      <c r="AT140" s="11">
        <v>0.95</v>
      </c>
      <c r="AU140" s="21">
        <f t="shared" si="152"/>
        <v>0.15789473684210542</v>
      </c>
      <c r="AV140" s="38">
        <v>0.05</v>
      </c>
      <c r="AW140" s="38">
        <f t="shared" si="120"/>
        <v>1.1500000000000001</v>
      </c>
      <c r="AX140" s="38">
        <f t="shared" si="121"/>
        <v>-1.1500000000000001</v>
      </c>
      <c r="AY140" s="46">
        <f t="shared" si="153"/>
        <v>75</v>
      </c>
      <c r="AZ140" s="68">
        <v>15.63</v>
      </c>
      <c r="BA140" s="11">
        <v>12.97</v>
      </c>
      <c r="BB140" s="21">
        <f t="shared" si="154"/>
        <v>0.20508866615266</v>
      </c>
      <c r="BC140" s="38">
        <v>6.7</v>
      </c>
      <c r="BD140" s="38">
        <f t="shared" si="138"/>
        <v>22.330000000000002</v>
      </c>
      <c r="BE140" s="38">
        <f t="shared" si="139"/>
        <v>-22.330000000000002</v>
      </c>
      <c r="BF140" s="46">
        <f t="shared" si="155"/>
        <v>144</v>
      </c>
      <c r="BG140" s="68">
        <v>8.9</v>
      </c>
      <c r="BH140" s="11">
        <v>8.0399999999999991</v>
      </c>
      <c r="BI140" s="21">
        <f t="shared" si="156"/>
        <v>0.1069651741293534</v>
      </c>
      <c r="BJ140" s="38">
        <v>3.2</v>
      </c>
      <c r="BK140" s="38">
        <f t="shared" si="126"/>
        <v>12.100000000000001</v>
      </c>
      <c r="BL140" s="38">
        <f t="shared" si="127"/>
        <v>-12.100000000000001</v>
      </c>
      <c r="BM140" s="46">
        <f t="shared" si="157"/>
        <v>187</v>
      </c>
      <c r="BN140" s="68">
        <v>5.03</v>
      </c>
      <c r="BO140" s="11">
        <v>4.24</v>
      </c>
      <c r="BP140" s="21">
        <f t="shared" si="158"/>
        <v>0.18632075471698112</v>
      </c>
      <c r="BQ140" s="8">
        <v>1.1000000000000001</v>
      </c>
      <c r="BR140" s="8">
        <f t="shared" si="140"/>
        <v>6.1300000000000008</v>
      </c>
      <c r="BS140" s="8">
        <f t="shared" si="141"/>
        <v>-6.1300000000000008</v>
      </c>
      <c r="BT140" s="60">
        <f t="shared" si="159"/>
        <v>140</v>
      </c>
    </row>
    <row r="141" spans="1:72" x14ac:dyDescent="0.3">
      <c r="A141" s="1">
        <v>867374</v>
      </c>
      <c r="B141" s="22" t="s">
        <v>70</v>
      </c>
      <c r="C141" s="26" t="s">
        <v>1</v>
      </c>
      <c r="D141" s="72">
        <f t="shared" si="142"/>
        <v>957</v>
      </c>
      <c r="E141" s="57">
        <f t="shared" si="143"/>
        <v>104</v>
      </c>
      <c r="F141" s="90" t="s">
        <v>256</v>
      </c>
      <c r="G141" s="91" t="s">
        <v>21</v>
      </c>
      <c r="H141" s="91" t="s">
        <v>21</v>
      </c>
      <c r="I141" s="92" t="s">
        <v>21</v>
      </c>
      <c r="J141" s="83">
        <v>15</v>
      </c>
      <c r="K141" s="53">
        <v>10.66</v>
      </c>
      <c r="L141" s="11">
        <v>10.9</v>
      </c>
      <c r="M141" s="21">
        <f t="shared" si="122"/>
        <v>-2.201834862385323E-2</v>
      </c>
      <c r="N141" s="37" t="s">
        <v>21</v>
      </c>
      <c r="O141" s="38">
        <v>-0.3</v>
      </c>
      <c r="P141" s="38">
        <f t="shared" si="134"/>
        <v>10.36</v>
      </c>
      <c r="Q141" s="57">
        <f t="shared" si="144"/>
        <v>123</v>
      </c>
      <c r="R141" s="53">
        <v>15.2</v>
      </c>
      <c r="S141" s="11">
        <v>14.22</v>
      </c>
      <c r="T141" s="21">
        <f t="shared" si="124"/>
        <v>6.891701828410679E-2</v>
      </c>
      <c r="U141" s="38">
        <v>-1.3</v>
      </c>
      <c r="V141" s="38">
        <f t="shared" si="117"/>
        <v>13.899999999999999</v>
      </c>
      <c r="W141" s="39">
        <f t="shared" si="145"/>
        <v>148</v>
      </c>
      <c r="X141" s="53">
        <v>296.76</v>
      </c>
      <c r="Y141" s="11">
        <v>311.72000000000003</v>
      </c>
      <c r="Z141" s="21">
        <f t="shared" si="146"/>
        <v>-4.7991787501604113E-2</v>
      </c>
      <c r="AA141" s="37" t="s">
        <v>21</v>
      </c>
      <c r="AB141" s="59">
        <v>-12</v>
      </c>
      <c r="AC141" s="38">
        <f t="shared" si="135"/>
        <v>284.76</v>
      </c>
      <c r="AD141" s="39">
        <f t="shared" si="147"/>
        <v>198</v>
      </c>
      <c r="AE141" s="65">
        <v>3.36</v>
      </c>
      <c r="AF141" s="11">
        <v>3.31</v>
      </c>
      <c r="AG141" s="21">
        <f t="shared" si="148"/>
        <v>1.5105740181268828E-2</v>
      </c>
      <c r="AH141" s="38">
        <v>0.15</v>
      </c>
      <c r="AI141" s="38">
        <f t="shared" si="136"/>
        <v>3.51</v>
      </c>
      <c r="AJ141" s="38">
        <f t="shared" si="137"/>
        <v>-3.51</v>
      </c>
      <c r="AK141" s="39">
        <f t="shared" si="149"/>
        <v>89</v>
      </c>
      <c r="AL141" s="65">
        <v>4.54</v>
      </c>
      <c r="AM141" s="11">
        <v>4.54</v>
      </c>
      <c r="AN141" s="21">
        <f t="shared" si="150"/>
        <v>0</v>
      </c>
      <c r="AO141" s="38">
        <v>0.35</v>
      </c>
      <c r="AP141" s="38">
        <f t="shared" si="132"/>
        <v>4.8899999999999997</v>
      </c>
      <c r="AQ141" s="38">
        <f t="shared" si="133"/>
        <v>-4.8899999999999997</v>
      </c>
      <c r="AR141" s="39">
        <f t="shared" si="151"/>
        <v>149</v>
      </c>
      <c r="AS141" s="62">
        <v>1</v>
      </c>
      <c r="AT141" s="11">
        <v>0.95</v>
      </c>
      <c r="AU141" s="21">
        <f t="shared" si="152"/>
        <v>5.2631578947368474E-2</v>
      </c>
      <c r="AV141" s="38">
        <v>0.05</v>
      </c>
      <c r="AW141" s="38">
        <f t="shared" si="120"/>
        <v>1.05</v>
      </c>
      <c r="AX141" s="38">
        <f t="shared" si="121"/>
        <v>-1.05</v>
      </c>
      <c r="AY141" s="46">
        <f t="shared" si="153"/>
        <v>147</v>
      </c>
      <c r="AZ141" s="68">
        <v>24.4</v>
      </c>
      <c r="BA141" s="11">
        <v>19.14</v>
      </c>
      <c r="BB141" s="21">
        <f t="shared" si="154"/>
        <v>0.27481713688610226</v>
      </c>
      <c r="BC141" s="38">
        <v>6.7</v>
      </c>
      <c r="BD141" s="38">
        <f t="shared" si="138"/>
        <v>31.099999999999998</v>
      </c>
      <c r="BE141" s="38">
        <f t="shared" si="139"/>
        <v>-31.099999999999998</v>
      </c>
      <c r="BF141" s="46">
        <f t="shared" si="155"/>
        <v>37</v>
      </c>
      <c r="BG141" s="68">
        <v>14.96</v>
      </c>
      <c r="BH141" s="11">
        <v>14.78</v>
      </c>
      <c r="BI141" s="21">
        <f t="shared" si="156"/>
        <v>1.2178619756427707E-2</v>
      </c>
      <c r="BJ141" s="38">
        <v>3.2</v>
      </c>
      <c r="BK141" s="38">
        <f t="shared" si="126"/>
        <v>18.16</v>
      </c>
      <c r="BL141" s="38">
        <f t="shared" si="127"/>
        <v>-18.16</v>
      </c>
      <c r="BM141" s="46">
        <f t="shared" si="157"/>
        <v>33</v>
      </c>
      <c r="BN141" s="68">
        <v>6.69</v>
      </c>
      <c r="BO141" s="11">
        <v>5.92</v>
      </c>
      <c r="BP141" s="21">
        <f t="shared" si="158"/>
        <v>0.13006756756756765</v>
      </c>
      <c r="BQ141" s="8">
        <v>1.1000000000000001</v>
      </c>
      <c r="BR141" s="8">
        <f t="shared" si="140"/>
        <v>7.7900000000000009</v>
      </c>
      <c r="BS141" s="8">
        <f t="shared" si="141"/>
        <v>-7.7900000000000009</v>
      </c>
      <c r="BT141" s="60">
        <f t="shared" si="159"/>
        <v>33</v>
      </c>
    </row>
    <row r="142" spans="1:72" x14ac:dyDescent="0.3">
      <c r="A142" s="1">
        <v>939542</v>
      </c>
      <c r="B142" s="22" t="s">
        <v>189</v>
      </c>
      <c r="C142" s="26" t="s">
        <v>1</v>
      </c>
      <c r="D142" s="72">
        <f t="shared" si="142"/>
        <v>1098</v>
      </c>
      <c r="E142" s="57">
        <f t="shared" si="143"/>
        <v>128</v>
      </c>
      <c r="F142" s="90" t="s">
        <v>256</v>
      </c>
      <c r="G142" s="91" t="s">
        <v>21</v>
      </c>
      <c r="H142" s="91" t="s">
        <v>21</v>
      </c>
      <c r="I142" s="92" t="s">
        <v>21</v>
      </c>
      <c r="J142" s="83">
        <v>11</v>
      </c>
      <c r="K142" s="53">
        <v>9.7100000000000009</v>
      </c>
      <c r="L142" s="11"/>
      <c r="M142" s="21" t="str">
        <f t="shared" si="122"/>
        <v/>
      </c>
      <c r="N142" s="37" t="s">
        <v>21</v>
      </c>
      <c r="O142" s="38">
        <v>-0.3</v>
      </c>
      <c r="P142" s="38">
        <f t="shared" si="134"/>
        <v>9.41</v>
      </c>
      <c r="Q142" s="57">
        <f t="shared" si="144"/>
        <v>31</v>
      </c>
      <c r="R142" s="53">
        <v>13.51</v>
      </c>
      <c r="S142" s="11"/>
      <c r="T142" s="21" t="str">
        <f t="shared" si="124"/>
        <v/>
      </c>
      <c r="U142" s="38">
        <v>-1.3</v>
      </c>
      <c r="V142" s="38">
        <f t="shared" si="117"/>
        <v>12.209999999999999</v>
      </c>
      <c r="W142" s="39">
        <f t="shared" si="145"/>
        <v>53</v>
      </c>
      <c r="X142" s="53">
        <v>253.18</v>
      </c>
      <c r="Y142" s="11"/>
      <c r="Z142" s="21" t="str">
        <f t="shared" si="146"/>
        <v/>
      </c>
      <c r="AA142" s="37" t="s">
        <v>21</v>
      </c>
      <c r="AB142" s="59">
        <v>-12</v>
      </c>
      <c r="AC142" s="38">
        <f t="shared" si="135"/>
        <v>241.18</v>
      </c>
      <c r="AD142" s="39">
        <f t="shared" si="147"/>
        <v>104</v>
      </c>
      <c r="AE142" s="65">
        <v>3.01</v>
      </c>
      <c r="AF142" s="11"/>
      <c r="AG142" s="21" t="str">
        <f t="shared" si="148"/>
        <v/>
      </c>
      <c r="AH142" s="38">
        <v>0.15</v>
      </c>
      <c r="AI142" s="38">
        <f t="shared" si="136"/>
        <v>3.1599999999999997</v>
      </c>
      <c r="AJ142" s="38">
        <f t="shared" si="137"/>
        <v>-3.1599999999999997</v>
      </c>
      <c r="AK142" s="39">
        <f t="shared" si="149"/>
        <v>174</v>
      </c>
      <c r="AL142" s="65" t="s">
        <v>10</v>
      </c>
      <c r="AM142" s="11"/>
      <c r="AN142" s="21" t="str">
        <f t="shared" si="150"/>
        <v/>
      </c>
      <c r="AO142" s="38">
        <v>0.35</v>
      </c>
      <c r="AP142" s="38"/>
      <c r="AQ142" s="38"/>
      <c r="AR142" s="39">
        <f t="shared" si="151"/>
        <v>201</v>
      </c>
      <c r="AS142" s="62" t="s">
        <v>10</v>
      </c>
      <c r="AT142" s="11"/>
      <c r="AU142" s="21" t="str">
        <f t="shared" si="152"/>
        <v/>
      </c>
      <c r="AV142" s="38">
        <v>0.05</v>
      </c>
      <c r="AW142" s="38"/>
      <c r="AX142" s="38"/>
      <c r="AY142" s="46">
        <f t="shared" si="153"/>
        <v>212</v>
      </c>
      <c r="AZ142" s="68">
        <v>13.98</v>
      </c>
      <c r="BA142" s="11"/>
      <c r="BB142" s="21" t="str">
        <f t="shared" si="154"/>
        <v/>
      </c>
      <c r="BC142" s="38">
        <v>6.7</v>
      </c>
      <c r="BD142" s="38">
        <f t="shared" si="138"/>
        <v>20.68</v>
      </c>
      <c r="BE142" s="38">
        <f t="shared" si="139"/>
        <v>-20.68</v>
      </c>
      <c r="BF142" s="46">
        <f t="shared" si="155"/>
        <v>163</v>
      </c>
      <c r="BG142" s="68">
        <v>15.1</v>
      </c>
      <c r="BH142" s="11"/>
      <c r="BI142" s="21" t="str">
        <f t="shared" si="156"/>
        <v/>
      </c>
      <c r="BJ142" s="38">
        <v>3.2</v>
      </c>
      <c r="BK142" s="38">
        <f t="shared" si="126"/>
        <v>18.3</v>
      </c>
      <c r="BL142" s="38">
        <f t="shared" si="127"/>
        <v>-18.3</v>
      </c>
      <c r="BM142" s="46">
        <f t="shared" si="157"/>
        <v>30</v>
      </c>
      <c r="BN142" s="68">
        <v>5.17</v>
      </c>
      <c r="BO142" s="11"/>
      <c r="BP142" s="21" t="str">
        <f t="shared" si="158"/>
        <v/>
      </c>
      <c r="BQ142" s="8">
        <v>1.1000000000000001</v>
      </c>
      <c r="BR142" s="8">
        <f t="shared" si="140"/>
        <v>6.27</v>
      </c>
      <c r="BS142" s="8">
        <f t="shared" si="141"/>
        <v>-6.27</v>
      </c>
      <c r="BT142" s="60">
        <f t="shared" si="159"/>
        <v>130</v>
      </c>
    </row>
    <row r="143" spans="1:72" x14ac:dyDescent="0.3">
      <c r="A143" s="1">
        <v>869188</v>
      </c>
      <c r="B143" s="22" t="s">
        <v>78</v>
      </c>
      <c r="C143" s="26" t="s">
        <v>1</v>
      </c>
      <c r="D143" s="72">
        <f t="shared" si="142"/>
        <v>1200</v>
      </c>
      <c r="E143" s="57">
        <f t="shared" si="143"/>
        <v>148</v>
      </c>
      <c r="F143" s="90" t="s">
        <v>256</v>
      </c>
      <c r="G143" s="91" t="s">
        <v>21</v>
      </c>
      <c r="H143" s="91" t="s">
        <v>21</v>
      </c>
      <c r="I143" s="92" t="s">
        <v>21</v>
      </c>
      <c r="J143" s="83">
        <v>16</v>
      </c>
      <c r="K143" s="53">
        <v>10.24</v>
      </c>
      <c r="L143" s="11">
        <v>11.22</v>
      </c>
      <c r="M143" s="21">
        <f t="shared" si="122"/>
        <v>-8.7344028520499148E-2</v>
      </c>
      <c r="N143" s="37" t="s">
        <v>21</v>
      </c>
      <c r="O143" s="38">
        <v>-0.3</v>
      </c>
      <c r="P143" s="38">
        <f t="shared" si="134"/>
        <v>9.94</v>
      </c>
      <c r="Q143" s="57">
        <f t="shared" si="144"/>
        <v>73</v>
      </c>
      <c r="R143" s="53">
        <v>14.38</v>
      </c>
      <c r="S143" s="11">
        <v>15.54</v>
      </c>
      <c r="T143" s="21">
        <f t="shared" si="124"/>
        <v>-7.4646074646074548E-2</v>
      </c>
      <c r="U143" s="38">
        <v>-1.3</v>
      </c>
      <c r="V143" s="38">
        <f t="shared" si="117"/>
        <v>13.08</v>
      </c>
      <c r="W143" s="39">
        <f t="shared" si="145"/>
        <v>110</v>
      </c>
      <c r="X143" s="53">
        <v>268.66000000000003</v>
      </c>
      <c r="Y143" s="11">
        <v>277.41000000000003</v>
      </c>
      <c r="Z143" s="21">
        <f t="shared" si="146"/>
        <v>-3.1541761291950542E-2</v>
      </c>
      <c r="AA143" s="37" t="s">
        <v>21</v>
      </c>
      <c r="AB143" s="59">
        <v>-12</v>
      </c>
      <c r="AC143" s="38">
        <f t="shared" si="135"/>
        <v>256.66000000000003</v>
      </c>
      <c r="AD143" s="39">
        <f t="shared" si="147"/>
        <v>155</v>
      </c>
      <c r="AE143" s="65">
        <v>3.46</v>
      </c>
      <c r="AF143" s="11">
        <v>3.2</v>
      </c>
      <c r="AG143" s="21">
        <f t="shared" si="148"/>
        <v>8.1249999999999933E-2</v>
      </c>
      <c r="AH143" s="38">
        <v>0.15</v>
      </c>
      <c r="AI143" s="38">
        <f t="shared" si="136"/>
        <v>3.61</v>
      </c>
      <c r="AJ143" s="38">
        <f t="shared" si="137"/>
        <v>-3.61</v>
      </c>
      <c r="AK143" s="39">
        <f t="shared" si="149"/>
        <v>67</v>
      </c>
      <c r="AL143" s="65">
        <v>4.55</v>
      </c>
      <c r="AM143" s="11">
        <v>4.55</v>
      </c>
      <c r="AN143" s="21">
        <f t="shared" si="150"/>
        <v>0</v>
      </c>
      <c r="AO143" s="38">
        <v>0.35</v>
      </c>
      <c r="AP143" s="38">
        <f>IF(AL143&gt;0,AL143+AO143,AM143+AO143)</f>
        <v>4.8999999999999995</v>
      </c>
      <c r="AQ143" s="38">
        <f>-AP143</f>
        <v>-4.8999999999999995</v>
      </c>
      <c r="AR143" s="39">
        <f t="shared" si="151"/>
        <v>147</v>
      </c>
      <c r="AS143" s="62">
        <v>1</v>
      </c>
      <c r="AT143" s="11">
        <v>0.95</v>
      </c>
      <c r="AU143" s="21">
        <f t="shared" si="152"/>
        <v>5.2631578947368474E-2</v>
      </c>
      <c r="AV143" s="38">
        <v>0.05</v>
      </c>
      <c r="AW143" s="38">
        <f t="shared" ref="AW143:AW181" si="160">IF(AS143&gt;0,AS143+AV143,AT143+AV143)</f>
        <v>1.05</v>
      </c>
      <c r="AX143" s="38">
        <f t="shared" ref="AX143:AX181" si="161">-AW143</f>
        <v>-1.05</v>
      </c>
      <c r="AY143" s="46">
        <f t="shared" si="153"/>
        <v>147</v>
      </c>
      <c r="AZ143" s="68">
        <v>15.64</v>
      </c>
      <c r="BA143" s="11">
        <v>13.1</v>
      </c>
      <c r="BB143" s="21">
        <f t="shared" si="154"/>
        <v>0.19389312977099243</v>
      </c>
      <c r="BC143" s="38">
        <v>6.7</v>
      </c>
      <c r="BD143" s="38">
        <f t="shared" si="138"/>
        <v>22.34</v>
      </c>
      <c r="BE143" s="38">
        <f t="shared" si="139"/>
        <v>-22.34</v>
      </c>
      <c r="BF143" s="46">
        <f t="shared" si="155"/>
        <v>143</v>
      </c>
      <c r="BG143" s="68">
        <v>7.71</v>
      </c>
      <c r="BH143" s="11">
        <v>7.65</v>
      </c>
      <c r="BI143" s="21">
        <f t="shared" si="156"/>
        <v>7.8431372549019086E-3</v>
      </c>
      <c r="BJ143" s="38">
        <v>3.2</v>
      </c>
      <c r="BK143" s="38">
        <f t="shared" si="126"/>
        <v>10.91</v>
      </c>
      <c r="BL143" s="38">
        <f t="shared" si="127"/>
        <v>-10.91</v>
      </c>
      <c r="BM143" s="46">
        <f t="shared" si="157"/>
        <v>203</v>
      </c>
      <c r="BN143" s="68">
        <v>4.7699999999999996</v>
      </c>
      <c r="BO143" s="11">
        <v>4.05</v>
      </c>
      <c r="BP143" s="21">
        <f t="shared" si="158"/>
        <v>0.17777777777777773</v>
      </c>
      <c r="BQ143" s="8">
        <v>1.1000000000000001</v>
      </c>
      <c r="BR143" s="8">
        <f t="shared" si="140"/>
        <v>5.8699999999999992</v>
      </c>
      <c r="BS143" s="8">
        <f t="shared" si="141"/>
        <v>-5.8699999999999992</v>
      </c>
      <c r="BT143" s="60">
        <f t="shared" si="159"/>
        <v>155</v>
      </c>
    </row>
    <row r="144" spans="1:72" x14ac:dyDescent="0.3">
      <c r="A144" s="1">
        <v>892427</v>
      </c>
      <c r="B144" s="22" t="s">
        <v>77</v>
      </c>
      <c r="C144" s="26" t="s">
        <v>1</v>
      </c>
      <c r="D144" s="72">
        <f t="shared" si="142"/>
        <v>1252</v>
      </c>
      <c r="E144" s="57">
        <f t="shared" si="143"/>
        <v>156</v>
      </c>
      <c r="F144" s="90" t="s">
        <v>256</v>
      </c>
      <c r="G144" s="91" t="s">
        <v>21</v>
      </c>
      <c r="H144" s="91" t="s">
        <v>21</v>
      </c>
      <c r="I144" s="92" t="s">
        <v>21</v>
      </c>
      <c r="J144" s="83">
        <v>14</v>
      </c>
      <c r="K144" s="53">
        <v>11.57</v>
      </c>
      <c r="L144" s="11">
        <v>11.96</v>
      </c>
      <c r="M144" s="21">
        <f t="shared" ref="M144:M175" si="162">IF(L144&gt;0,-((K144-L144)/L144)*-1,"")</f>
        <v>-3.2608695652173961E-2</v>
      </c>
      <c r="N144" s="37" t="s">
        <v>21</v>
      </c>
      <c r="O144" s="38">
        <v>-0.3</v>
      </c>
      <c r="P144" s="38">
        <f t="shared" si="134"/>
        <v>11.27</v>
      </c>
      <c r="Q144" s="57">
        <f t="shared" si="144"/>
        <v>196</v>
      </c>
      <c r="R144" s="53">
        <v>16.670000000000002</v>
      </c>
      <c r="S144" s="11">
        <v>15.99</v>
      </c>
      <c r="T144" s="21">
        <f t="shared" si="124"/>
        <v>4.2526579111945059E-2</v>
      </c>
      <c r="U144" s="38">
        <v>-1.3</v>
      </c>
      <c r="V144" s="38">
        <f t="shared" si="117"/>
        <v>15.370000000000001</v>
      </c>
      <c r="W144" s="39">
        <f t="shared" si="145"/>
        <v>178</v>
      </c>
      <c r="X144" s="53">
        <v>280.14</v>
      </c>
      <c r="Y144" s="11">
        <v>280.14</v>
      </c>
      <c r="Z144" s="21">
        <f t="shared" si="146"/>
        <v>0</v>
      </c>
      <c r="AA144" s="37" t="s">
        <v>21</v>
      </c>
      <c r="AB144" s="59">
        <v>-12</v>
      </c>
      <c r="AC144" s="38">
        <f t="shared" si="135"/>
        <v>268.14</v>
      </c>
      <c r="AD144" s="39">
        <f t="shared" si="147"/>
        <v>184</v>
      </c>
      <c r="AE144" s="65">
        <v>3.06</v>
      </c>
      <c r="AF144" s="11">
        <v>2.93</v>
      </c>
      <c r="AG144" s="21">
        <f t="shared" si="148"/>
        <v>4.4368600682593816E-2</v>
      </c>
      <c r="AH144" s="38">
        <v>0.15</v>
      </c>
      <c r="AI144" s="38">
        <f t="shared" si="136"/>
        <v>3.21</v>
      </c>
      <c r="AJ144" s="38">
        <f t="shared" si="137"/>
        <v>-3.21</v>
      </c>
      <c r="AK144" s="39">
        <f t="shared" si="149"/>
        <v>163</v>
      </c>
      <c r="AL144" s="65">
        <v>4.24</v>
      </c>
      <c r="AM144" s="11">
        <v>4.24</v>
      </c>
      <c r="AN144" s="21">
        <f t="shared" si="150"/>
        <v>0</v>
      </c>
      <c r="AO144" s="38">
        <v>0.35</v>
      </c>
      <c r="AP144" s="38">
        <f>IF(AL144&gt;0,AL144+AO144,AM144+AO144)</f>
        <v>4.59</v>
      </c>
      <c r="AQ144" s="38">
        <f>-AP144</f>
        <v>-4.59</v>
      </c>
      <c r="AR144" s="39">
        <f t="shared" si="151"/>
        <v>181</v>
      </c>
      <c r="AS144" s="62">
        <v>1.1000000000000001</v>
      </c>
      <c r="AT144" s="11">
        <v>1.05</v>
      </c>
      <c r="AU144" s="21">
        <f t="shared" si="152"/>
        <v>4.7619047619047658E-2</v>
      </c>
      <c r="AV144" s="38">
        <v>0.05</v>
      </c>
      <c r="AW144" s="38">
        <f t="shared" si="160"/>
        <v>1.1500000000000001</v>
      </c>
      <c r="AX144" s="38">
        <f t="shared" si="161"/>
        <v>-1.1500000000000001</v>
      </c>
      <c r="AY144" s="46">
        <f t="shared" si="153"/>
        <v>75</v>
      </c>
      <c r="AZ144" s="68">
        <v>18.32</v>
      </c>
      <c r="BA144" s="11">
        <v>12.41</v>
      </c>
      <c r="BB144" s="21">
        <f t="shared" si="154"/>
        <v>0.47622884770346496</v>
      </c>
      <c r="BC144" s="38">
        <v>6.7</v>
      </c>
      <c r="BD144" s="38">
        <f t="shared" si="138"/>
        <v>25.02</v>
      </c>
      <c r="BE144" s="38">
        <f t="shared" si="139"/>
        <v>-25.02</v>
      </c>
      <c r="BF144" s="46">
        <f t="shared" si="155"/>
        <v>101</v>
      </c>
      <c r="BG144" s="68">
        <v>13.05</v>
      </c>
      <c r="BH144" s="11">
        <v>13.05</v>
      </c>
      <c r="BI144" s="21">
        <f t="shared" si="156"/>
        <v>0</v>
      </c>
      <c r="BJ144" s="38">
        <v>3.2</v>
      </c>
      <c r="BK144" s="38">
        <f t="shared" ref="BK144:BK175" si="163">IF(BG144&gt;0,BG144+BJ144,BH144+BJ144)</f>
        <v>16.25</v>
      </c>
      <c r="BL144" s="38">
        <f t="shared" ref="BL144:BL175" si="164">-BK144</f>
        <v>-16.25</v>
      </c>
      <c r="BM144" s="46">
        <f t="shared" si="157"/>
        <v>78</v>
      </c>
      <c r="BN144" s="68">
        <v>5.53</v>
      </c>
      <c r="BO144" s="11">
        <v>5.0199999999999996</v>
      </c>
      <c r="BP144" s="21">
        <f t="shared" si="158"/>
        <v>0.10159362549800811</v>
      </c>
      <c r="BQ144" s="8">
        <v>1.1000000000000001</v>
      </c>
      <c r="BR144" s="8">
        <f t="shared" si="140"/>
        <v>6.6300000000000008</v>
      </c>
      <c r="BS144" s="8">
        <f t="shared" si="141"/>
        <v>-6.6300000000000008</v>
      </c>
      <c r="BT144" s="60">
        <f t="shared" si="159"/>
        <v>96</v>
      </c>
    </row>
    <row r="145" spans="1:72" x14ac:dyDescent="0.3">
      <c r="A145" s="1">
        <v>909211</v>
      </c>
      <c r="B145" s="22" t="s">
        <v>75</v>
      </c>
      <c r="C145" s="26" t="s">
        <v>1</v>
      </c>
      <c r="D145" s="72">
        <f t="shared" si="142"/>
        <v>1260</v>
      </c>
      <c r="E145" s="57">
        <f t="shared" si="143"/>
        <v>157</v>
      </c>
      <c r="F145" s="90" t="s">
        <v>256</v>
      </c>
      <c r="G145" s="91" t="s">
        <v>21</v>
      </c>
      <c r="H145" s="91" t="s">
        <v>21</v>
      </c>
      <c r="I145" s="92" t="s">
        <v>21</v>
      </c>
      <c r="J145" s="83">
        <v>14</v>
      </c>
      <c r="K145" s="53">
        <v>10.29</v>
      </c>
      <c r="L145" s="11">
        <v>10.74</v>
      </c>
      <c r="M145" s="21">
        <f t="shared" si="162"/>
        <v>-4.1899441340782224E-2</v>
      </c>
      <c r="N145" s="37" t="s">
        <v>21</v>
      </c>
      <c r="O145" s="38">
        <v>-0.3</v>
      </c>
      <c r="P145" s="38">
        <f t="shared" si="134"/>
        <v>9.9899999999999984</v>
      </c>
      <c r="Q145" s="57">
        <f t="shared" si="144"/>
        <v>79</v>
      </c>
      <c r="R145" s="53">
        <v>14.35</v>
      </c>
      <c r="S145" s="11">
        <v>14.41</v>
      </c>
      <c r="T145" s="21">
        <f t="shared" si="124"/>
        <v>-4.1637751561416029E-3</v>
      </c>
      <c r="U145" s="38">
        <v>-1.3</v>
      </c>
      <c r="V145" s="38">
        <f t="shared" si="117"/>
        <v>13.049999999999999</v>
      </c>
      <c r="W145" s="39">
        <f t="shared" si="145"/>
        <v>105</v>
      </c>
      <c r="X145" s="53">
        <v>256.95999999999998</v>
      </c>
      <c r="Y145" s="11">
        <v>262.3</v>
      </c>
      <c r="Z145" s="21">
        <f t="shared" si="146"/>
        <v>-2.0358368280594858E-2</v>
      </c>
      <c r="AA145" s="37" t="s">
        <v>21</v>
      </c>
      <c r="AB145" s="59">
        <v>-12</v>
      </c>
      <c r="AC145" s="38">
        <f t="shared" si="135"/>
        <v>244.95999999999998</v>
      </c>
      <c r="AD145" s="39">
        <f t="shared" si="147"/>
        <v>121</v>
      </c>
      <c r="AE145" s="65">
        <v>3.09</v>
      </c>
      <c r="AF145" s="11">
        <v>3.09</v>
      </c>
      <c r="AG145" s="21">
        <f t="shared" si="148"/>
        <v>0</v>
      </c>
      <c r="AH145" s="38">
        <v>0.15</v>
      </c>
      <c r="AI145" s="38">
        <f t="shared" si="136"/>
        <v>3.2399999999999998</v>
      </c>
      <c r="AJ145" s="38">
        <f t="shared" si="137"/>
        <v>-3.2399999999999998</v>
      </c>
      <c r="AK145" s="39">
        <f t="shared" si="149"/>
        <v>157</v>
      </c>
      <c r="AL145" s="65">
        <v>3.95</v>
      </c>
      <c r="AM145" s="11"/>
      <c r="AN145" s="21" t="str">
        <f t="shared" si="150"/>
        <v/>
      </c>
      <c r="AO145" s="38">
        <v>0.35</v>
      </c>
      <c r="AP145" s="38">
        <f>IF(AL145&gt;0,AL145+AO145,AM145+AO145)</f>
        <v>4.3</v>
      </c>
      <c r="AQ145" s="38">
        <f>-AP145</f>
        <v>-4.3</v>
      </c>
      <c r="AR145" s="39">
        <f t="shared" si="151"/>
        <v>189</v>
      </c>
      <c r="AS145" s="62">
        <v>1</v>
      </c>
      <c r="AT145" s="11">
        <v>1</v>
      </c>
      <c r="AU145" s="21">
        <f t="shared" si="152"/>
        <v>0</v>
      </c>
      <c r="AV145" s="38">
        <v>0.05</v>
      </c>
      <c r="AW145" s="38">
        <f t="shared" si="160"/>
        <v>1.05</v>
      </c>
      <c r="AX145" s="38">
        <f t="shared" si="161"/>
        <v>-1.05</v>
      </c>
      <c r="AY145" s="46">
        <f t="shared" si="153"/>
        <v>147</v>
      </c>
      <c r="AZ145" s="68">
        <v>14.89</v>
      </c>
      <c r="BA145" s="11">
        <v>14.1</v>
      </c>
      <c r="BB145" s="21">
        <f t="shared" si="154"/>
        <v>5.6028368794326308E-2</v>
      </c>
      <c r="BC145" s="38">
        <v>6.7</v>
      </c>
      <c r="BD145" s="38">
        <f t="shared" si="138"/>
        <v>21.59</v>
      </c>
      <c r="BE145" s="38">
        <f t="shared" si="139"/>
        <v>-21.59</v>
      </c>
      <c r="BF145" s="46">
        <f t="shared" si="155"/>
        <v>155</v>
      </c>
      <c r="BG145" s="68">
        <v>9.16</v>
      </c>
      <c r="BH145" s="11">
        <v>9.16</v>
      </c>
      <c r="BI145" s="21">
        <f t="shared" si="156"/>
        <v>0</v>
      </c>
      <c r="BJ145" s="38">
        <v>3.2</v>
      </c>
      <c r="BK145" s="38">
        <f t="shared" si="163"/>
        <v>12.36</v>
      </c>
      <c r="BL145" s="38">
        <f t="shared" si="164"/>
        <v>-12.36</v>
      </c>
      <c r="BM145" s="46">
        <f t="shared" si="157"/>
        <v>183</v>
      </c>
      <c r="BN145" s="68">
        <v>5.19</v>
      </c>
      <c r="BO145" s="11">
        <v>4.95</v>
      </c>
      <c r="BP145" s="21">
        <f t="shared" si="158"/>
        <v>4.8484848484848526E-2</v>
      </c>
      <c r="BQ145" s="8">
        <v>1.1000000000000001</v>
      </c>
      <c r="BR145" s="8">
        <f t="shared" si="140"/>
        <v>6.2900000000000009</v>
      </c>
      <c r="BS145" s="8">
        <f t="shared" si="141"/>
        <v>-6.2900000000000009</v>
      </c>
      <c r="BT145" s="60">
        <f t="shared" si="159"/>
        <v>124</v>
      </c>
    </row>
    <row r="146" spans="1:72" x14ac:dyDescent="0.3">
      <c r="A146" s="1">
        <v>938300</v>
      </c>
      <c r="B146" s="22" t="s">
        <v>186</v>
      </c>
      <c r="C146" s="26" t="s">
        <v>1</v>
      </c>
      <c r="D146" s="72">
        <f t="shared" si="142"/>
        <v>1292</v>
      </c>
      <c r="E146" s="57">
        <f t="shared" si="143"/>
        <v>164</v>
      </c>
      <c r="F146" s="90" t="s">
        <v>256</v>
      </c>
      <c r="G146" s="91" t="s">
        <v>21</v>
      </c>
      <c r="H146" s="91" t="s">
        <v>21</v>
      </c>
      <c r="I146" s="92" t="s">
        <v>21</v>
      </c>
      <c r="J146" s="83">
        <v>12</v>
      </c>
      <c r="K146" s="53">
        <v>10.4</v>
      </c>
      <c r="L146" s="11"/>
      <c r="M146" s="21" t="str">
        <f t="shared" si="162"/>
        <v/>
      </c>
      <c r="N146" s="37" t="s">
        <v>21</v>
      </c>
      <c r="O146" s="38">
        <v>-0.3</v>
      </c>
      <c r="P146" s="38">
        <f t="shared" si="134"/>
        <v>10.1</v>
      </c>
      <c r="Q146" s="57">
        <f t="shared" si="144"/>
        <v>87</v>
      </c>
      <c r="R146" s="53" t="s">
        <v>10</v>
      </c>
      <c r="S146" s="11"/>
      <c r="T146" s="21" t="str">
        <f t="shared" si="124"/>
        <v/>
      </c>
      <c r="U146" s="38">
        <v>-1.3</v>
      </c>
      <c r="V146" s="38"/>
      <c r="W146" s="39">
        <f t="shared" si="145"/>
        <v>192</v>
      </c>
      <c r="X146" s="53">
        <v>256.32</v>
      </c>
      <c r="Y146" s="11"/>
      <c r="Z146" s="21" t="str">
        <f t="shared" si="146"/>
        <v/>
      </c>
      <c r="AA146" s="37" t="s">
        <v>21</v>
      </c>
      <c r="AB146" s="59">
        <v>-12</v>
      </c>
      <c r="AC146" s="38">
        <f t="shared" si="135"/>
        <v>244.32</v>
      </c>
      <c r="AD146" s="39">
        <f t="shared" si="147"/>
        <v>117</v>
      </c>
      <c r="AE146" s="65">
        <v>3.13</v>
      </c>
      <c r="AF146" s="11"/>
      <c r="AG146" s="21" t="str">
        <f t="shared" si="148"/>
        <v/>
      </c>
      <c r="AH146" s="38">
        <v>0.15</v>
      </c>
      <c r="AI146" s="38">
        <f t="shared" si="136"/>
        <v>3.28</v>
      </c>
      <c r="AJ146" s="38">
        <f t="shared" si="137"/>
        <v>-3.28</v>
      </c>
      <c r="AK146" s="39">
        <f t="shared" si="149"/>
        <v>149</v>
      </c>
      <c r="AL146" s="65" t="s">
        <v>10</v>
      </c>
      <c r="AM146" s="11"/>
      <c r="AN146" s="21" t="str">
        <f t="shared" si="150"/>
        <v/>
      </c>
      <c r="AO146" s="38">
        <v>0.35</v>
      </c>
      <c r="AP146" s="38"/>
      <c r="AQ146" s="38"/>
      <c r="AR146" s="39">
        <f t="shared" si="151"/>
        <v>201</v>
      </c>
      <c r="AS146" s="62">
        <v>1.1499999999999999</v>
      </c>
      <c r="AT146" s="11"/>
      <c r="AU146" s="21" t="str">
        <f t="shared" si="152"/>
        <v/>
      </c>
      <c r="AV146" s="38">
        <v>0.05</v>
      </c>
      <c r="AW146" s="38">
        <f t="shared" si="160"/>
        <v>1.2</v>
      </c>
      <c r="AX146" s="38">
        <f t="shared" si="161"/>
        <v>-1.2</v>
      </c>
      <c r="AY146" s="46">
        <f t="shared" si="153"/>
        <v>52</v>
      </c>
      <c r="AZ146" s="68" t="s">
        <v>10</v>
      </c>
      <c r="BA146" s="11"/>
      <c r="BB146" s="21" t="str">
        <f t="shared" si="154"/>
        <v/>
      </c>
      <c r="BC146" s="38">
        <v>6.7</v>
      </c>
      <c r="BD146" s="38"/>
      <c r="BE146" s="38"/>
      <c r="BF146" s="46">
        <f t="shared" si="155"/>
        <v>211</v>
      </c>
      <c r="BG146" s="68">
        <v>9.3800000000000008</v>
      </c>
      <c r="BH146" s="11"/>
      <c r="BI146" s="21" t="str">
        <f t="shared" si="156"/>
        <v/>
      </c>
      <c r="BJ146" s="38">
        <v>3.2</v>
      </c>
      <c r="BK146" s="38">
        <f t="shared" si="163"/>
        <v>12.580000000000002</v>
      </c>
      <c r="BL146" s="38">
        <f t="shared" si="164"/>
        <v>-12.580000000000002</v>
      </c>
      <c r="BM146" s="46">
        <f t="shared" si="157"/>
        <v>180</v>
      </c>
      <c r="BN146" s="68">
        <v>5.43</v>
      </c>
      <c r="BO146" s="11"/>
      <c r="BP146" s="21" t="str">
        <f t="shared" si="158"/>
        <v/>
      </c>
      <c r="BQ146" s="8">
        <v>1.1000000000000001</v>
      </c>
      <c r="BR146" s="8">
        <f t="shared" si="140"/>
        <v>6.5299999999999994</v>
      </c>
      <c r="BS146" s="8">
        <f t="shared" si="141"/>
        <v>-6.5299999999999994</v>
      </c>
      <c r="BT146" s="60">
        <f t="shared" si="159"/>
        <v>103</v>
      </c>
    </row>
    <row r="147" spans="1:72" x14ac:dyDescent="0.3">
      <c r="A147" s="1">
        <v>944841</v>
      </c>
      <c r="B147" s="22" t="s">
        <v>250</v>
      </c>
      <c r="C147" s="26" t="s">
        <v>1</v>
      </c>
      <c r="D147" s="72">
        <f t="shared" si="142"/>
        <v>1343</v>
      </c>
      <c r="E147" s="57">
        <f t="shared" si="143"/>
        <v>172</v>
      </c>
      <c r="F147" s="90" t="s">
        <v>256</v>
      </c>
      <c r="G147" s="91" t="s">
        <v>21</v>
      </c>
      <c r="H147" s="91" t="s">
        <v>21</v>
      </c>
      <c r="I147" s="92" t="s">
        <v>21</v>
      </c>
      <c r="J147" s="83">
        <v>8</v>
      </c>
      <c r="K147" s="53">
        <v>10.09</v>
      </c>
      <c r="L147" s="11"/>
      <c r="M147" s="21" t="str">
        <f t="shared" si="162"/>
        <v/>
      </c>
      <c r="N147" s="37" t="s">
        <v>21</v>
      </c>
      <c r="O147" s="38">
        <v>-0.3</v>
      </c>
      <c r="P147" s="38">
        <f t="shared" si="134"/>
        <v>9.7899999999999991</v>
      </c>
      <c r="Q147" s="57">
        <f t="shared" si="144"/>
        <v>57</v>
      </c>
      <c r="R147" s="53" t="s">
        <v>10</v>
      </c>
      <c r="S147" s="11"/>
      <c r="T147" s="21" t="str">
        <f t="shared" si="124"/>
        <v/>
      </c>
      <c r="U147" s="38">
        <v>-1.3</v>
      </c>
      <c r="V147" s="38"/>
      <c r="W147" s="39">
        <f t="shared" si="145"/>
        <v>192</v>
      </c>
      <c r="X147" s="53">
        <v>240.69</v>
      </c>
      <c r="Y147" s="11"/>
      <c r="Z147" s="21" t="str">
        <f t="shared" si="146"/>
        <v/>
      </c>
      <c r="AA147" s="37" t="s">
        <v>21</v>
      </c>
      <c r="AB147" s="59">
        <v>-12</v>
      </c>
      <c r="AC147" s="38">
        <f t="shared" si="135"/>
        <v>228.69</v>
      </c>
      <c r="AD147" s="39">
        <f t="shared" si="147"/>
        <v>61</v>
      </c>
      <c r="AE147" s="65">
        <v>2.88</v>
      </c>
      <c r="AF147" s="11"/>
      <c r="AG147" s="21" t="str">
        <f t="shared" si="148"/>
        <v/>
      </c>
      <c r="AH147" s="38">
        <v>0.15</v>
      </c>
      <c r="AI147" s="38">
        <f t="shared" si="136"/>
        <v>3.03</v>
      </c>
      <c r="AJ147" s="38">
        <f t="shared" si="137"/>
        <v>-3.03</v>
      </c>
      <c r="AK147" s="39">
        <f t="shared" si="149"/>
        <v>189</v>
      </c>
      <c r="AL147" s="65" t="s">
        <v>10</v>
      </c>
      <c r="AM147" s="11"/>
      <c r="AN147" s="21" t="str">
        <f t="shared" si="150"/>
        <v/>
      </c>
      <c r="AO147" s="38">
        <v>0.35</v>
      </c>
      <c r="AP147" s="38"/>
      <c r="AQ147" s="38"/>
      <c r="AR147" s="39">
        <f t="shared" si="151"/>
        <v>201</v>
      </c>
      <c r="AS147" s="62">
        <v>1.05</v>
      </c>
      <c r="AT147" s="11"/>
      <c r="AU147" s="21" t="str">
        <f t="shared" si="152"/>
        <v/>
      </c>
      <c r="AV147" s="38">
        <v>0.05</v>
      </c>
      <c r="AW147" s="38">
        <f t="shared" si="160"/>
        <v>1.1000000000000001</v>
      </c>
      <c r="AX147" s="38">
        <f t="shared" si="161"/>
        <v>-1.1000000000000001</v>
      </c>
      <c r="AY147" s="46">
        <f t="shared" si="153"/>
        <v>107</v>
      </c>
      <c r="AZ147" s="68">
        <v>10.050000000000001</v>
      </c>
      <c r="BA147" s="11"/>
      <c r="BB147" s="21" t="str">
        <f t="shared" si="154"/>
        <v/>
      </c>
      <c r="BC147" s="38">
        <v>6.7</v>
      </c>
      <c r="BD147" s="38">
        <f>IF(AZ147&gt;0,AZ147+BC147,BA147+BC147)</f>
        <v>16.75</v>
      </c>
      <c r="BE147" s="38">
        <f>-BD147</f>
        <v>-16.75</v>
      </c>
      <c r="BF147" s="46">
        <f t="shared" si="155"/>
        <v>203</v>
      </c>
      <c r="BG147" s="68">
        <v>10.29</v>
      </c>
      <c r="BH147" s="11"/>
      <c r="BI147" s="21" t="str">
        <f t="shared" si="156"/>
        <v/>
      </c>
      <c r="BJ147" s="38">
        <v>3.2</v>
      </c>
      <c r="BK147" s="38">
        <f t="shared" si="163"/>
        <v>13.489999999999998</v>
      </c>
      <c r="BL147" s="38">
        <f t="shared" si="164"/>
        <v>-13.489999999999998</v>
      </c>
      <c r="BM147" s="46">
        <f t="shared" si="157"/>
        <v>161</v>
      </c>
      <c r="BN147" s="68">
        <v>4.54</v>
      </c>
      <c r="BO147" s="11"/>
      <c r="BP147" s="21" t="str">
        <f t="shared" si="158"/>
        <v/>
      </c>
      <c r="BQ147" s="8">
        <v>1.1000000000000001</v>
      </c>
      <c r="BR147" s="8">
        <f t="shared" si="140"/>
        <v>5.6400000000000006</v>
      </c>
      <c r="BS147" s="8">
        <f t="shared" si="141"/>
        <v>-5.6400000000000006</v>
      </c>
      <c r="BT147" s="60">
        <f t="shared" si="159"/>
        <v>172</v>
      </c>
    </row>
    <row r="148" spans="1:72" x14ac:dyDescent="0.3">
      <c r="A148" s="1">
        <v>894812</v>
      </c>
      <c r="B148" s="22" t="s">
        <v>76</v>
      </c>
      <c r="C148" s="26" t="s">
        <v>1</v>
      </c>
      <c r="D148" s="72">
        <f t="shared" si="142"/>
        <v>1366</v>
      </c>
      <c r="E148" s="57">
        <f t="shared" si="143"/>
        <v>174</v>
      </c>
      <c r="F148" s="90" t="s">
        <v>256</v>
      </c>
      <c r="G148" s="91" t="s">
        <v>21</v>
      </c>
      <c r="H148" s="91" t="s">
        <v>21</v>
      </c>
      <c r="I148" s="92" t="s">
        <v>21</v>
      </c>
      <c r="J148" s="83">
        <v>6</v>
      </c>
      <c r="K148" s="53">
        <v>11.14</v>
      </c>
      <c r="L148" s="11">
        <v>11.39</v>
      </c>
      <c r="M148" s="21">
        <f t="shared" si="162"/>
        <v>-2.1949078138718173E-2</v>
      </c>
      <c r="N148" s="37" t="s">
        <v>21</v>
      </c>
      <c r="O148" s="38">
        <v>-0.3</v>
      </c>
      <c r="P148" s="38">
        <f t="shared" si="134"/>
        <v>10.84</v>
      </c>
      <c r="Q148" s="57">
        <f t="shared" si="144"/>
        <v>168</v>
      </c>
      <c r="R148" s="53" t="s">
        <v>10</v>
      </c>
      <c r="S148" s="11">
        <v>13.64</v>
      </c>
      <c r="T148" s="21"/>
      <c r="U148" s="38">
        <v>-1.3</v>
      </c>
      <c r="V148" s="38"/>
      <c r="W148" s="39">
        <f t="shared" si="145"/>
        <v>192</v>
      </c>
      <c r="X148" s="53">
        <v>322.17</v>
      </c>
      <c r="Y148" s="11">
        <v>322.17</v>
      </c>
      <c r="Z148" s="21">
        <f t="shared" si="146"/>
        <v>0</v>
      </c>
      <c r="AA148" s="37" t="s">
        <v>21</v>
      </c>
      <c r="AB148" s="59">
        <v>-12</v>
      </c>
      <c r="AC148" s="38">
        <f t="shared" si="135"/>
        <v>310.17</v>
      </c>
      <c r="AD148" s="39">
        <f t="shared" si="147"/>
        <v>207</v>
      </c>
      <c r="AE148" s="65">
        <v>2.79</v>
      </c>
      <c r="AF148" s="11">
        <v>2.56</v>
      </c>
      <c r="AG148" s="21">
        <f t="shared" si="148"/>
        <v>8.9843749999999986E-2</v>
      </c>
      <c r="AH148" s="38">
        <v>0.15</v>
      </c>
      <c r="AI148" s="38">
        <f t="shared" si="136"/>
        <v>2.94</v>
      </c>
      <c r="AJ148" s="38">
        <f t="shared" si="137"/>
        <v>-2.94</v>
      </c>
      <c r="AK148" s="39">
        <f t="shared" si="149"/>
        <v>196</v>
      </c>
      <c r="AL148" s="65">
        <v>4.49</v>
      </c>
      <c r="AM148" s="11">
        <v>4.47</v>
      </c>
      <c r="AN148" s="21">
        <f t="shared" si="150"/>
        <v>4.4742729306488736E-3</v>
      </c>
      <c r="AO148" s="38">
        <v>0.35</v>
      </c>
      <c r="AP148" s="38">
        <f>IF(AL148&gt;0,AL148+AO148,AM148+AO148)</f>
        <v>4.84</v>
      </c>
      <c r="AQ148" s="38">
        <f>-AP148</f>
        <v>-4.84</v>
      </c>
      <c r="AR148" s="39">
        <f t="shared" si="151"/>
        <v>155</v>
      </c>
      <c r="AS148" s="62">
        <v>1</v>
      </c>
      <c r="AT148" s="11">
        <v>0.95</v>
      </c>
      <c r="AU148" s="21">
        <f t="shared" si="152"/>
        <v>5.2631578947368474E-2</v>
      </c>
      <c r="AV148" s="38">
        <v>0.05</v>
      </c>
      <c r="AW148" s="38">
        <f t="shared" si="160"/>
        <v>1.05</v>
      </c>
      <c r="AX148" s="38">
        <f t="shared" si="161"/>
        <v>-1.05</v>
      </c>
      <c r="AY148" s="46">
        <f t="shared" si="153"/>
        <v>147</v>
      </c>
      <c r="AZ148" s="68">
        <v>21.23</v>
      </c>
      <c r="BA148" s="11">
        <v>16.739999999999998</v>
      </c>
      <c r="BB148" s="21">
        <f t="shared" si="154"/>
        <v>0.26821983273596189</v>
      </c>
      <c r="BC148" s="38">
        <v>6.7</v>
      </c>
      <c r="BD148" s="38">
        <f>IF(AZ148&gt;0,AZ148+BC148,BA148+BC148)</f>
        <v>27.93</v>
      </c>
      <c r="BE148" s="38">
        <f>-BD148</f>
        <v>-27.93</v>
      </c>
      <c r="BF148" s="46">
        <f t="shared" si="155"/>
        <v>58</v>
      </c>
      <c r="BG148" s="68">
        <v>9.83</v>
      </c>
      <c r="BH148" s="11">
        <v>9.83</v>
      </c>
      <c r="BI148" s="21">
        <f t="shared" si="156"/>
        <v>0</v>
      </c>
      <c r="BJ148" s="38">
        <v>3.2</v>
      </c>
      <c r="BK148" s="38">
        <f t="shared" si="163"/>
        <v>13.030000000000001</v>
      </c>
      <c r="BL148" s="38">
        <f t="shared" si="164"/>
        <v>-13.030000000000001</v>
      </c>
      <c r="BM148" s="46">
        <f t="shared" si="157"/>
        <v>170</v>
      </c>
      <c r="BN148" s="68">
        <v>5.94</v>
      </c>
      <c r="BO148" s="11">
        <v>5.94</v>
      </c>
      <c r="BP148" s="21">
        <f t="shared" si="158"/>
        <v>0</v>
      </c>
      <c r="BQ148" s="8">
        <v>1.1000000000000001</v>
      </c>
      <c r="BR148" s="8">
        <f t="shared" si="140"/>
        <v>7.0400000000000009</v>
      </c>
      <c r="BS148" s="8">
        <f t="shared" si="141"/>
        <v>-7.0400000000000009</v>
      </c>
      <c r="BT148" s="60">
        <f t="shared" si="159"/>
        <v>73</v>
      </c>
    </row>
    <row r="149" spans="1:72" x14ac:dyDescent="0.3">
      <c r="A149" s="1">
        <v>945443</v>
      </c>
      <c r="B149" s="22" t="s">
        <v>252</v>
      </c>
      <c r="C149" s="26" t="s">
        <v>1</v>
      </c>
      <c r="D149" s="72">
        <f t="shared" si="142"/>
        <v>1394</v>
      </c>
      <c r="E149" s="57">
        <f t="shared" si="143"/>
        <v>176</v>
      </c>
      <c r="F149" s="90" t="s">
        <v>256</v>
      </c>
      <c r="G149" s="91" t="s">
        <v>21</v>
      </c>
      <c r="H149" s="91" t="s">
        <v>21</v>
      </c>
      <c r="I149" s="92" t="s">
        <v>21</v>
      </c>
      <c r="J149" s="83">
        <v>8</v>
      </c>
      <c r="K149" s="53">
        <v>10.28</v>
      </c>
      <c r="L149" s="11"/>
      <c r="M149" s="21" t="str">
        <f t="shared" si="162"/>
        <v/>
      </c>
      <c r="N149" s="37" t="s">
        <v>21</v>
      </c>
      <c r="O149" s="38">
        <v>-0.3</v>
      </c>
      <c r="P149" s="38">
        <f t="shared" si="134"/>
        <v>9.9799999999999986</v>
      </c>
      <c r="Q149" s="57">
        <f t="shared" si="144"/>
        <v>78</v>
      </c>
      <c r="R149" s="53" t="s">
        <v>10</v>
      </c>
      <c r="S149" s="11"/>
      <c r="T149" s="21" t="str">
        <f t="shared" ref="T149:T175" si="165">IF(S149&gt;0,-((R149-S149)/S149)*-1,"")</f>
        <v/>
      </c>
      <c r="U149" s="38">
        <v>-1.3</v>
      </c>
      <c r="V149" s="38"/>
      <c r="W149" s="39">
        <f t="shared" si="145"/>
        <v>192</v>
      </c>
      <c r="X149" s="53">
        <v>270.64999999999998</v>
      </c>
      <c r="Y149" s="11"/>
      <c r="Z149" s="21" t="str">
        <f t="shared" si="146"/>
        <v/>
      </c>
      <c r="AA149" s="37" t="s">
        <v>21</v>
      </c>
      <c r="AB149" s="59">
        <v>-12</v>
      </c>
      <c r="AC149" s="38">
        <f t="shared" si="135"/>
        <v>258.64999999999998</v>
      </c>
      <c r="AD149" s="39">
        <f t="shared" si="147"/>
        <v>161</v>
      </c>
      <c r="AE149" s="65">
        <v>2.97</v>
      </c>
      <c r="AF149" s="11"/>
      <c r="AG149" s="21" t="str">
        <f t="shared" si="148"/>
        <v/>
      </c>
      <c r="AH149" s="38">
        <v>0.15</v>
      </c>
      <c r="AI149" s="38">
        <f t="shared" si="136"/>
        <v>3.12</v>
      </c>
      <c r="AJ149" s="38">
        <f t="shared" si="137"/>
        <v>-3.12</v>
      </c>
      <c r="AK149" s="39">
        <f t="shared" si="149"/>
        <v>180</v>
      </c>
      <c r="AL149" s="65" t="s">
        <v>10</v>
      </c>
      <c r="AM149" s="11"/>
      <c r="AN149" s="21" t="str">
        <f t="shared" si="150"/>
        <v/>
      </c>
      <c r="AO149" s="38">
        <v>0.35</v>
      </c>
      <c r="AP149" s="38"/>
      <c r="AQ149" s="38"/>
      <c r="AR149" s="39">
        <f t="shared" si="151"/>
        <v>201</v>
      </c>
      <c r="AS149" s="62">
        <v>1.1000000000000001</v>
      </c>
      <c r="AT149" s="11"/>
      <c r="AU149" s="21" t="str">
        <f t="shared" si="152"/>
        <v/>
      </c>
      <c r="AV149" s="38">
        <v>0.05</v>
      </c>
      <c r="AW149" s="38">
        <f t="shared" si="160"/>
        <v>1.1500000000000001</v>
      </c>
      <c r="AX149" s="38">
        <f t="shared" si="161"/>
        <v>-1.1500000000000001</v>
      </c>
      <c r="AY149" s="46">
        <f t="shared" si="153"/>
        <v>75</v>
      </c>
      <c r="AZ149" s="68">
        <v>10.15</v>
      </c>
      <c r="BA149" s="11"/>
      <c r="BB149" s="21" t="str">
        <f t="shared" si="154"/>
        <v/>
      </c>
      <c r="BC149" s="38">
        <v>6.7</v>
      </c>
      <c r="BD149" s="38">
        <f>IF(AZ149&gt;0,AZ149+BC149,BA149+BC149)</f>
        <v>16.850000000000001</v>
      </c>
      <c r="BE149" s="38">
        <f>-BD149</f>
        <v>-16.850000000000001</v>
      </c>
      <c r="BF149" s="46">
        <f t="shared" si="155"/>
        <v>201</v>
      </c>
      <c r="BG149" s="68">
        <v>10.46</v>
      </c>
      <c r="BH149" s="11"/>
      <c r="BI149" s="21" t="str">
        <f t="shared" si="156"/>
        <v/>
      </c>
      <c r="BJ149" s="38">
        <v>3.2</v>
      </c>
      <c r="BK149" s="38">
        <f t="shared" si="163"/>
        <v>13.66</v>
      </c>
      <c r="BL149" s="38">
        <f t="shared" si="164"/>
        <v>-13.66</v>
      </c>
      <c r="BM149" s="46">
        <f t="shared" si="157"/>
        <v>157</v>
      </c>
      <c r="BN149" s="68">
        <v>4.88</v>
      </c>
      <c r="BO149" s="11"/>
      <c r="BP149" s="21" t="str">
        <f t="shared" si="158"/>
        <v/>
      </c>
      <c r="BQ149" s="8">
        <v>1.1000000000000001</v>
      </c>
      <c r="BR149" s="8">
        <f t="shared" si="140"/>
        <v>5.98</v>
      </c>
      <c r="BS149" s="8">
        <f t="shared" si="141"/>
        <v>-5.98</v>
      </c>
      <c r="BT149" s="60">
        <f t="shared" si="159"/>
        <v>149</v>
      </c>
    </row>
    <row r="150" spans="1:72" x14ac:dyDescent="0.3">
      <c r="A150" s="1">
        <v>868483</v>
      </c>
      <c r="B150" s="22" t="s">
        <v>79</v>
      </c>
      <c r="C150" s="26" t="s">
        <v>1</v>
      </c>
      <c r="D150" s="72">
        <f t="shared" si="142"/>
        <v>1396</v>
      </c>
      <c r="E150" s="57">
        <f t="shared" si="143"/>
        <v>177</v>
      </c>
      <c r="F150" s="90" t="s">
        <v>256</v>
      </c>
      <c r="G150" s="91" t="s">
        <v>21</v>
      </c>
      <c r="H150" s="91" t="s">
        <v>21</v>
      </c>
      <c r="I150" s="92" t="s">
        <v>21</v>
      </c>
      <c r="J150" s="83">
        <v>13</v>
      </c>
      <c r="K150" s="53">
        <v>11.31</v>
      </c>
      <c r="L150" s="11">
        <v>11.6</v>
      </c>
      <c r="M150" s="21">
        <f t="shared" si="162"/>
        <v>-2.4999999999999929E-2</v>
      </c>
      <c r="N150" s="37" t="s">
        <v>21</v>
      </c>
      <c r="O150" s="38">
        <v>-0.3</v>
      </c>
      <c r="P150" s="38">
        <f t="shared" si="134"/>
        <v>11.01</v>
      </c>
      <c r="Q150" s="57">
        <f t="shared" si="144"/>
        <v>180</v>
      </c>
      <c r="R150" s="53">
        <v>14.84</v>
      </c>
      <c r="S150" s="11">
        <v>14.66</v>
      </c>
      <c r="T150" s="21">
        <f t="shared" si="165"/>
        <v>1.2278308321964511E-2</v>
      </c>
      <c r="U150" s="38">
        <v>-1.3</v>
      </c>
      <c r="V150" s="38">
        <f>IF(R150&gt;0,R150+U150,"")</f>
        <v>13.54</v>
      </c>
      <c r="W150" s="39">
        <f t="shared" si="145"/>
        <v>136</v>
      </c>
      <c r="X150" s="53">
        <v>255.25</v>
      </c>
      <c r="Y150" s="11">
        <v>261.68</v>
      </c>
      <c r="Z150" s="21">
        <f t="shared" si="146"/>
        <v>-2.4571996331397152E-2</v>
      </c>
      <c r="AA150" s="37" t="s">
        <v>21</v>
      </c>
      <c r="AB150" s="59">
        <v>-12</v>
      </c>
      <c r="AC150" s="38">
        <f t="shared" si="135"/>
        <v>243.25</v>
      </c>
      <c r="AD150" s="39">
        <f t="shared" si="147"/>
        <v>115</v>
      </c>
      <c r="AE150" s="65">
        <v>2.85</v>
      </c>
      <c r="AF150" s="11">
        <v>2.85</v>
      </c>
      <c r="AG150" s="21">
        <f t="shared" si="148"/>
        <v>0</v>
      </c>
      <c r="AH150" s="38">
        <v>0.15</v>
      </c>
      <c r="AI150" s="38">
        <f t="shared" si="136"/>
        <v>3</v>
      </c>
      <c r="AJ150" s="38">
        <f t="shared" si="137"/>
        <v>-3</v>
      </c>
      <c r="AK150" s="39">
        <f t="shared" si="149"/>
        <v>192</v>
      </c>
      <c r="AL150" s="65">
        <v>4.49</v>
      </c>
      <c r="AM150" s="11">
        <v>4.05</v>
      </c>
      <c r="AN150" s="21">
        <f t="shared" si="150"/>
        <v>0.10864197530864207</v>
      </c>
      <c r="AO150" s="38">
        <v>0.35</v>
      </c>
      <c r="AP150" s="38">
        <f>IF(AL150&gt;0,AL150+AO150,AM150+AO150)</f>
        <v>4.84</v>
      </c>
      <c r="AQ150" s="38">
        <f>-AP150</f>
        <v>-4.84</v>
      </c>
      <c r="AR150" s="39">
        <f t="shared" si="151"/>
        <v>155</v>
      </c>
      <c r="AS150" s="62">
        <v>1.05</v>
      </c>
      <c r="AT150" s="11">
        <v>0.95</v>
      </c>
      <c r="AU150" s="21">
        <f t="shared" si="152"/>
        <v>0.10526315789473695</v>
      </c>
      <c r="AV150" s="38">
        <v>0.05</v>
      </c>
      <c r="AW150" s="38">
        <f t="shared" si="160"/>
        <v>1.1000000000000001</v>
      </c>
      <c r="AX150" s="38">
        <f t="shared" si="161"/>
        <v>-1.1000000000000001</v>
      </c>
      <c r="AY150" s="46">
        <f t="shared" si="153"/>
        <v>107</v>
      </c>
      <c r="AZ150" s="68">
        <v>10</v>
      </c>
      <c r="BA150" s="11">
        <v>8.82</v>
      </c>
      <c r="BB150" s="21">
        <f t="shared" si="154"/>
        <v>0.13378684807256233</v>
      </c>
      <c r="BC150" s="38">
        <v>6.7</v>
      </c>
      <c r="BD150" s="38">
        <f>IF(AZ150&gt;0,AZ150+BC150,BA150+BC150)</f>
        <v>16.7</v>
      </c>
      <c r="BE150" s="38">
        <f>-BD150</f>
        <v>-16.7</v>
      </c>
      <c r="BF150" s="46">
        <f t="shared" si="155"/>
        <v>205</v>
      </c>
      <c r="BG150" s="68">
        <v>11.98</v>
      </c>
      <c r="BH150" s="11">
        <v>7.1</v>
      </c>
      <c r="BI150" s="21">
        <f t="shared" si="156"/>
        <v>0.68732394366197203</v>
      </c>
      <c r="BJ150" s="38">
        <v>3.2</v>
      </c>
      <c r="BK150" s="38">
        <f t="shared" si="163"/>
        <v>15.18</v>
      </c>
      <c r="BL150" s="38">
        <f t="shared" si="164"/>
        <v>-15.18</v>
      </c>
      <c r="BM150" s="46">
        <f t="shared" si="157"/>
        <v>106</v>
      </c>
      <c r="BN150" s="68">
        <v>4.12</v>
      </c>
      <c r="BO150" s="11">
        <v>3.89</v>
      </c>
      <c r="BP150" s="21">
        <f t="shared" si="158"/>
        <v>5.9125964010282771E-2</v>
      </c>
      <c r="BQ150" s="8">
        <v>1.1000000000000001</v>
      </c>
      <c r="BR150" s="8">
        <f t="shared" si="140"/>
        <v>5.2200000000000006</v>
      </c>
      <c r="BS150" s="8">
        <f t="shared" si="141"/>
        <v>-5.2200000000000006</v>
      </c>
      <c r="BT150" s="60">
        <f t="shared" si="159"/>
        <v>200</v>
      </c>
    </row>
    <row r="151" spans="1:72" x14ac:dyDescent="0.3">
      <c r="A151" s="1">
        <v>932932</v>
      </c>
      <c r="B151" s="22" t="s">
        <v>185</v>
      </c>
      <c r="C151" s="26" t="s">
        <v>1</v>
      </c>
      <c r="D151" s="72">
        <f t="shared" si="142"/>
        <v>1551</v>
      </c>
      <c r="E151" s="57">
        <f t="shared" si="143"/>
        <v>194</v>
      </c>
      <c r="F151" s="90" t="s">
        <v>256</v>
      </c>
      <c r="G151" s="91" t="s">
        <v>21</v>
      </c>
      <c r="H151" s="91" t="s">
        <v>21</v>
      </c>
      <c r="I151" s="92" t="s">
        <v>21</v>
      </c>
      <c r="J151" s="83">
        <v>18</v>
      </c>
      <c r="K151" s="53">
        <v>10.83</v>
      </c>
      <c r="L151" s="11"/>
      <c r="M151" s="21" t="str">
        <f t="shared" si="162"/>
        <v/>
      </c>
      <c r="N151" s="37" t="s">
        <v>21</v>
      </c>
      <c r="O151" s="38">
        <v>-0.3</v>
      </c>
      <c r="P151" s="38">
        <f t="shared" si="134"/>
        <v>10.53</v>
      </c>
      <c r="Q151" s="57">
        <f t="shared" si="144"/>
        <v>140</v>
      </c>
      <c r="R151" s="53">
        <v>15.45</v>
      </c>
      <c r="S151" s="11"/>
      <c r="T151" s="21" t="str">
        <f t="shared" si="165"/>
        <v/>
      </c>
      <c r="U151" s="38">
        <v>-1.3</v>
      </c>
      <c r="V151" s="38">
        <f>IF(R151&gt;0,R151+U151,"")</f>
        <v>14.149999999999999</v>
      </c>
      <c r="W151" s="39">
        <f t="shared" si="145"/>
        <v>155</v>
      </c>
      <c r="X151" s="53">
        <v>280.76</v>
      </c>
      <c r="Y151" s="11"/>
      <c r="Z151" s="21" t="str">
        <f t="shared" si="146"/>
        <v/>
      </c>
      <c r="AA151" s="37" t="s">
        <v>21</v>
      </c>
      <c r="AB151" s="59">
        <v>-12</v>
      </c>
      <c r="AC151" s="38">
        <f t="shared" si="135"/>
        <v>268.76</v>
      </c>
      <c r="AD151" s="39">
        <f t="shared" si="147"/>
        <v>186</v>
      </c>
      <c r="AE151" s="65">
        <v>2.87</v>
      </c>
      <c r="AF151" s="11"/>
      <c r="AG151" s="21" t="str">
        <f t="shared" si="148"/>
        <v/>
      </c>
      <c r="AH151" s="38">
        <v>0.15</v>
      </c>
      <c r="AI151" s="38">
        <f t="shared" si="136"/>
        <v>3.02</v>
      </c>
      <c r="AJ151" s="38">
        <f t="shared" si="137"/>
        <v>-3.02</v>
      </c>
      <c r="AK151" s="39">
        <f t="shared" si="149"/>
        <v>191</v>
      </c>
      <c r="AL151" s="65">
        <v>4.2300000000000004</v>
      </c>
      <c r="AM151" s="11"/>
      <c r="AN151" s="21" t="str">
        <f t="shared" si="150"/>
        <v/>
      </c>
      <c r="AO151" s="38">
        <v>0.35</v>
      </c>
      <c r="AP151" s="38">
        <f>IF(AL151&gt;0,AL151+AO151,AM151+AO151)</f>
        <v>4.58</v>
      </c>
      <c r="AQ151" s="38">
        <f>-AP151</f>
        <v>-4.58</v>
      </c>
      <c r="AR151" s="39">
        <f t="shared" si="151"/>
        <v>183</v>
      </c>
      <c r="AS151" s="62">
        <v>1</v>
      </c>
      <c r="AT151" s="11"/>
      <c r="AU151" s="21" t="str">
        <f t="shared" si="152"/>
        <v/>
      </c>
      <c r="AV151" s="38">
        <v>0.05</v>
      </c>
      <c r="AW151" s="38">
        <f t="shared" si="160"/>
        <v>1.05</v>
      </c>
      <c r="AX151" s="38">
        <f t="shared" si="161"/>
        <v>-1.05</v>
      </c>
      <c r="AY151" s="46">
        <f t="shared" si="153"/>
        <v>147</v>
      </c>
      <c r="AZ151" s="68">
        <v>13.68</v>
      </c>
      <c r="BA151" s="11"/>
      <c r="BB151" s="21" t="str">
        <f t="shared" si="154"/>
        <v/>
      </c>
      <c r="BC151" s="38">
        <v>6.7</v>
      </c>
      <c r="BD151" s="38">
        <f>IF(AZ151&gt;0,AZ151+BC151,BA151+BC151)</f>
        <v>20.38</v>
      </c>
      <c r="BE151" s="38">
        <f>-BD151</f>
        <v>-20.38</v>
      </c>
      <c r="BF151" s="46">
        <f t="shared" si="155"/>
        <v>167</v>
      </c>
      <c r="BG151" s="68">
        <v>8.8000000000000007</v>
      </c>
      <c r="BH151" s="11"/>
      <c r="BI151" s="21" t="str">
        <f t="shared" si="156"/>
        <v/>
      </c>
      <c r="BJ151" s="38">
        <v>3.2</v>
      </c>
      <c r="BK151" s="38">
        <f t="shared" si="163"/>
        <v>12</v>
      </c>
      <c r="BL151" s="38">
        <f t="shared" si="164"/>
        <v>-12</v>
      </c>
      <c r="BM151" s="46">
        <f t="shared" si="157"/>
        <v>189</v>
      </c>
      <c r="BN151" s="68">
        <v>4.25</v>
      </c>
      <c r="BO151" s="11"/>
      <c r="BP151" s="21" t="str">
        <f t="shared" si="158"/>
        <v/>
      </c>
      <c r="BQ151" s="8">
        <v>1.1000000000000001</v>
      </c>
      <c r="BR151" s="8">
        <f t="shared" si="140"/>
        <v>5.35</v>
      </c>
      <c r="BS151" s="8">
        <f t="shared" si="141"/>
        <v>-5.35</v>
      </c>
      <c r="BT151" s="60">
        <f t="shared" si="159"/>
        <v>193</v>
      </c>
    </row>
    <row r="152" spans="1:72" x14ac:dyDescent="0.3">
      <c r="A152" s="1">
        <v>939541</v>
      </c>
      <c r="B152" s="22" t="s">
        <v>187</v>
      </c>
      <c r="C152" s="26" t="s">
        <v>1</v>
      </c>
      <c r="D152" s="72">
        <f t="shared" si="142"/>
        <v>1661</v>
      </c>
      <c r="E152" s="57">
        <f t="shared" si="143"/>
        <v>203</v>
      </c>
      <c r="F152" s="90" t="s">
        <v>256</v>
      </c>
      <c r="G152" s="91" t="s">
        <v>21</v>
      </c>
      <c r="H152" s="91" t="s">
        <v>21</v>
      </c>
      <c r="I152" s="92" t="s">
        <v>21</v>
      </c>
      <c r="J152" s="83">
        <v>9</v>
      </c>
      <c r="K152" s="53">
        <v>11.62</v>
      </c>
      <c r="L152" s="11"/>
      <c r="M152" s="21"/>
      <c r="N152" s="37" t="s">
        <v>21</v>
      </c>
      <c r="O152" s="38">
        <v>-0.3</v>
      </c>
      <c r="P152" s="38">
        <f t="shared" si="134"/>
        <v>11.319999999999999</v>
      </c>
      <c r="Q152" s="57">
        <f t="shared" si="144"/>
        <v>198</v>
      </c>
      <c r="R152" s="53">
        <v>20.5</v>
      </c>
      <c r="S152" s="11"/>
      <c r="T152" s="21" t="str">
        <f t="shared" si="165"/>
        <v/>
      </c>
      <c r="U152" s="38">
        <v>-1.3</v>
      </c>
      <c r="V152" s="38">
        <f>IF(R152&gt;0,R152+U152,"")</f>
        <v>19.2</v>
      </c>
      <c r="W152" s="39">
        <f t="shared" si="145"/>
        <v>190</v>
      </c>
      <c r="X152" s="53">
        <v>397.19</v>
      </c>
      <c r="Y152" s="11"/>
      <c r="Z152" s="21" t="str">
        <f t="shared" si="146"/>
        <v/>
      </c>
      <c r="AA152" s="37" t="s">
        <v>21</v>
      </c>
      <c r="AB152" s="59">
        <v>-12</v>
      </c>
      <c r="AC152" s="38">
        <f t="shared" si="135"/>
        <v>385.19</v>
      </c>
      <c r="AD152" s="39">
        <f t="shared" si="147"/>
        <v>209</v>
      </c>
      <c r="AE152" s="65">
        <v>2.0099999999999998</v>
      </c>
      <c r="AF152" s="11"/>
      <c r="AG152" s="21" t="str">
        <f t="shared" si="148"/>
        <v/>
      </c>
      <c r="AH152" s="38">
        <v>0.15</v>
      </c>
      <c r="AI152" s="38">
        <f t="shared" si="136"/>
        <v>2.1599999999999997</v>
      </c>
      <c r="AJ152" s="38">
        <f t="shared" si="137"/>
        <v>-2.1599999999999997</v>
      </c>
      <c r="AK152" s="39">
        <f t="shared" si="149"/>
        <v>212</v>
      </c>
      <c r="AL152" s="65" t="s">
        <v>10</v>
      </c>
      <c r="AM152" s="11"/>
      <c r="AN152" s="21" t="str">
        <f t="shared" si="150"/>
        <v/>
      </c>
      <c r="AO152" s="38">
        <v>0.35</v>
      </c>
      <c r="AP152" s="38"/>
      <c r="AQ152" s="38"/>
      <c r="AR152" s="39">
        <f t="shared" si="151"/>
        <v>201</v>
      </c>
      <c r="AS152" s="62">
        <v>0.8</v>
      </c>
      <c r="AT152" s="11"/>
      <c r="AU152" s="21" t="str">
        <f t="shared" si="152"/>
        <v/>
      </c>
      <c r="AV152" s="38">
        <v>0.05</v>
      </c>
      <c r="AW152" s="38">
        <f t="shared" si="160"/>
        <v>0.85000000000000009</v>
      </c>
      <c r="AX152" s="38">
        <f t="shared" si="161"/>
        <v>-0.85000000000000009</v>
      </c>
      <c r="AY152" s="46">
        <f t="shared" si="153"/>
        <v>209</v>
      </c>
      <c r="AZ152" s="68" t="s">
        <v>10</v>
      </c>
      <c r="BA152" s="11"/>
      <c r="BB152" s="21" t="str">
        <f t="shared" si="154"/>
        <v/>
      </c>
      <c r="BC152" s="38">
        <v>6.7</v>
      </c>
      <c r="BD152" s="38"/>
      <c r="BE152" s="38"/>
      <c r="BF152" s="46">
        <f t="shared" si="155"/>
        <v>211</v>
      </c>
      <c r="BG152" s="68">
        <v>9.35</v>
      </c>
      <c r="BH152" s="11"/>
      <c r="BI152" s="21" t="str">
        <f t="shared" si="156"/>
        <v/>
      </c>
      <c r="BJ152" s="38">
        <v>3.2</v>
      </c>
      <c r="BK152" s="38">
        <f t="shared" si="163"/>
        <v>12.55</v>
      </c>
      <c r="BL152" s="38">
        <f t="shared" si="164"/>
        <v>-12.55</v>
      </c>
      <c r="BM152" s="46">
        <f t="shared" si="157"/>
        <v>181</v>
      </c>
      <c r="BN152" s="68">
        <v>6.32</v>
      </c>
      <c r="BO152" s="11"/>
      <c r="BP152" s="21" t="str">
        <f t="shared" si="158"/>
        <v/>
      </c>
      <c r="BQ152" s="8">
        <v>1.1000000000000001</v>
      </c>
      <c r="BR152" s="8">
        <f t="shared" si="140"/>
        <v>7.42</v>
      </c>
      <c r="BS152" s="8">
        <f t="shared" si="141"/>
        <v>-7.42</v>
      </c>
      <c r="BT152" s="60">
        <f t="shared" si="159"/>
        <v>50</v>
      </c>
    </row>
    <row r="153" spans="1:72" x14ac:dyDescent="0.3">
      <c r="A153" s="1">
        <v>944852</v>
      </c>
      <c r="B153" s="22" t="s">
        <v>251</v>
      </c>
      <c r="C153" s="26" t="s">
        <v>1</v>
      </c>
      <c r="D153" s="72">
        <f t="shared" si="142"/>
        <v>1665</v>
      </c>
      <c r="E153" s="57">
        <f t="shared" si="143"/>
        <v>204</v>
      </c>
      <c r="F153" s="90" t="s">
        <v>256</v>
      </c>
      <c r="G153" s="91" t="s">
        <v>21</v>
      </c>
      <c r="H153" s="91" t="s">
        <v>21</v>
      </c>
      <c r="I153" s="92" t="s">
        <v>21</v>
      </c>
      <c r="J153" s="83">
        <v>8</v>
      </c>
      <c r="K153" s="53">
        <v>10.73</v>
      </c>
      <c r="L153" s="11"/>
      <c r="M153" s="21" t="str">
        <f t="shared" ref="M153:M175" si="166">IF(L153&gt;0,-((K153-L153)/L153)*-1,"")</f>
        <v/>
      </c>
      <c r="N153" s="37" t="s">
        <v>21</v>
      </c>
      <c r="O153" s="38">
        <v>-0.3</v>
      </c>
      <c r="P153" s="38">
        <f t="shared" si="134"/>
        <v>10.43</v>
      </c>
      <c r="Q153" s="57">
        <f t="shared" si="144"/>
        <v>128</v>
      </c>
      <c r="R153" s="53" t="s">
        <v>10</v>
      </c>
      <c r="S153" s="11"/>
      <c r="T153" s="21" t="str">
        <f t="shared" si="165"/>
        <v/>
      </c>
      <c r="U153" s="38">
        <v>-1.3</v>
      </c>
      <c r="V153" s="38"/>
      <c r="W153" s="39">
        <f t="shared" si="145"/>
        <v>192</v>
      </c>
      <c r="X153" s="53">
        <v>270.05</v>
      </c>
      <c r="Y153" s="11"/>
      <c r="Z153" s="21" t="str">
        <f t="shared" si="146"/>
        <v/>
      </c>
      <c r="AA153" s="37" t="s">
        <v>21</v>
      </c>
      <c r="AB153" s="59">
        <v>-12</v>
      </c>
      <c r="AC153" s="38">
        <f t="shared" si="135"/>
        <v>258.05</v>
      </c>
      <c r="AD153" s="39">
        <f t="shared" si="147"/>
        <v>160</v>
      </c>
      <c r="AE153" s="65">
        <v>2.82</v>
      </c>
      <c r="AF153" s="11"/>
      <c r="AG153" s="21" t="str">
        <f t="shared" si="148"/>
        <v/>
      </c>
      <c r="AH153" s="38">
        <v>0.15</v>
      </c>
      <c r="AI153" s="38">
        <f t="shared" si="136"/>
        <v>2.9699999999999998</v>
      </c>
      <c r="AJ153" s="38">
        <f t="shared" si="137"/>
        <v>-2.9699999999999998</v>
      </c>
      <c r="AK153" s="39">
        <f t="shared" si="149"/>
        <v>194</v>
      </c>
      <c r="AL153" s="65" t="s">
        <v>10</v>
      </c>
      <c r="AM153" s="11"/>
      <c r="AN153" s="21" t="str">
        <f t="shared" si="150"/>
        <v/>
      </c>
      <c r="AO153" s="38">
        <v>0.35</v>
      </c>
      <c r="AP153" s="38"/>
      <c r="AQ153" s="38"/>
      <c r="AR153" s="39">
        <f t="shared" si="151"/>
        <v>201</v>
      </c>
      <c r="AS153" s="62">
        <v>0.85</v>
      </c>
      <c r="AT153" s="11"/>
      <c r="AU153" s="21" t="str">
        <f t="shared" si="152"/>
        <v/>
      </c>
      <c r="AV153" s="38">
        <v>0.05</v>
      </c>
      <c r="AW153" s="38">
        <f t="shared" si="160"/>
        <v>0.9</v>
      </c>
      <c r="AX153" s="38">
        <f t="shared" si="161"/>
        <v>-0.9</v>
      </c>
      <c r="AY153" s="46">
        <f t="shared" si="153"/>
        <v>199</v>
      </c>
      <c r="AZ153" s="68">
        <v>7.78</v>
      </c>
      <c r="BA153" s="11"/>
      <c r="BB153" s="21" t="str">
        <f t="shared" si="154"/>
        <v/>
      </c>
      <c r="BC153" s="38">
        <v>6.7</v>
      </c>
      <c r="BD153" s="38">
        <f t="shared" ref="BD153:BD184" si="167">IF(AZ153&gt;0,AZ153+BC153,BA153+BC153)</f>
        <v>14.48</v>
      </c>
      <c r="BE153" s="38">
        <f t="shared" ref="BE153:BE184" si="168">-BD153</f>
        <v>-14.48</v>
      </c>
      <c r="BF153" s="46">
        <f t="shared" si="155"/>
        <v>207</v>
      </c>
      <c r="BG153" s="68">
        <v>8.73</v>
      </c>
      <c r="BH153" s="11"/>
      <c r="BI153" s="21" t="str">
        <f t="shared" si="156"/>
        <v/>
      </c>
      <c r="BJ153" s="38">
        <v>3.2</v>
      </c>
      <c r="BK153" s="38">
        <f t="shared" si="163"/>
        <v>11.93</v>
      </c>
      <c r="BL153" s="38">
        <f t="shared" si="164"/>
        <v>-11.93</v>
      </c>
      <c r="BM153" s="46">
        <f t="shared" si="157"/>
        <v>191</v>
      </c>
      <c r="BN153" s="68">
        <v>4.25</v>
      </c>
      <c r="BO153" s="11"/>
      <c r="BP153" s="21" t="str">
        <f t="shared" si="158"/>
        <v/>
      </c>
      <c r="BQ153" s="8">
        <v>1.1000000000000001</v>
      </c>
      <c r="BR153" s="8">
        <f t="shared" si="140"/>
        <v>5.35</v>
      </c>
      <c r="BS153" s="8">
        <f t="shared" si="141"/>
        <v>-5.35</v>
      </c>
      <c r="BT153" s="60">
        <f t="shared" si="159"/>
        <v>193</v>
      </c>
    </row>
    <row r="154" spans="1:72" x14ac:dyDescent="0.3">
      <c r="A154" s="1">
        <v>935112</v>
      </c>
      <c r="B154" s="22" t="s">
        <v>191</v>
      </c>
      <c r="C154" s="26" t="s">
        <v>1</v>
      </c>
      <c r="D154" s="72">
        <f t="shared" si="142"/>
        <v>1709</v>
      </c>
      <c r="E154" s="57">
        <f t="shared" si="143"/>
        <v>205</v>
      </c>
      <c r="F154" s="90" t="s">
        <v>256</v>
      </c>
      <c r="G154" s="91" t="s">
        <v>21</v>
      </c>
      <c r="H154" s="91" t="s">
        <v>21</v>
      </c>
      <c r="I154" s="92" t="s">
        <v>21</v>
      </c>
      <c r="J154" s="83">
        <v>14</v>
      </c>
      <c r="K154" s="53">
        <v>12.32</v>
      </c>
      <c r="L154" s="11"/>
      <c r="M154" s="21" t="str">
        <f t="shared" si="166"/>
        <v/>
      </c>
      <c r="N154" s="37" t="s">
        <v>21</v>
      </c>
      <c r="O154" s="38">
        <v>-0.3</v>
      </c>
      <c r="P154" s="38">
        <f t="shared" si="134"/>
        <v>12.02</v>
      </c>
      <c r="Q154" s="57">
        <f t="shared" si="144"/>
        <v>208</v>
      </c>
      <c r="R154" s="53">
        <v>17.989999999999998</v>
      </c>
      <c r="S154" s="11"/>
      <c r="T154" s="21" t="str">
        <f t="shared" si="165"/>
        <v/>
      </c>
      <c r="U154" s="38">
        <v>-1.3</v>
      </c>
      <c r="V154" s="38">
        <f>IF(R154&gt;0,R154+U154,"")</f>
        <v>16.689999999999998</v>
      </c>
      <c r="W154" s="39">
        <f t="shared" si="145"/>
        <v>185</v>
      </c>
      <c r="X154" s="53">
        <v>265.10000000000002</v>
      </c>
      <c r="Y154" s="11"/>
      <c r="Z154" s="21" t="str">
        <f t="shared" si="146"/>
        <v/>
      </c>
      <c r="AA154" s="37" t="s">
        <v>21</v>
      </c>
      <c r="AB154" s="59">
        <v>-12</v>
      </c>
      <c r="AC154" s="38">
        <f t="shared" si="135"/>
        <v>253.10000000000002</v>
      </c>
      <c r="AD154" s="39">
        <f t="shared" si="147"/>
        <v>138</v>
      </c>
      <c r="AE154" s="65">
        <v>2.48</v>
      </c>
      <c r="AF154" s="11"/>
      <c r="AG154" s="21" t="str">
        <f t="shared" si="148"/>
        <v/>
      </c>
      <c r="AH154" s="38">
        <v>0.15</v>
      </c>
      <c r="AI154" s="38">
        <f t="shared" si="136"/>
        <v>2.63</v>
      </c>
      <c r="AJ154" s="38">
        <f t="shared" si="137"/>
        <v>-2.63</v>
      </c>
      <c r="AK154" s="39">
        <f t="shared" si="149"/>
        <v>207</v>
      </c>
      <c r="AL154" s="65" t="s">
        <v>10</v>
      </c>
      <c r="AM154" s="11"/>
      <c r="AN154" s="21" t="str">
        <f t="shared" si="150"/>
        <v/>
      </c>
      <c r="AO154" s="38">
        <v>0.35</v>
      </c>
      <c r="AP154" s="38"/>
      <c r="AQ154" s="38"/>
      <c r="AR154" s="39">
        <f t="shared" si="151"/>
        <v>201</v>
      </c>
      <c r="AS154" s="62">
        <v>0.95</v>
      </c>
      <c r="AT154" s="11"/>
      <c r="AU154" s="21" t="str">
        <f t="shared" si="152"/>
        <v/>
      </c>
      <c r="AV154" s="38">
        <v>0.05</v>
      </c>
      <c r="AW154" s="38">
        <f t="shared" si="160"/>
        <v>1</v>
      </c>
      <c r="AX154" s="38">
        <f t="shared" si="161"/>
        <v>-1</v>
      </c>
      <c r="AY154" s="46">
        <f t="shared" si="153"/>
        <v>174</v>
      </c>
      <c r="AZ154" s="68">
        <v>8.5500000000000007</v>
      </c>
      <c r="BA154" s="11"/>
      <c r="BB154" s="21" t="str">
        <f t="shared" si="154"/>
        <v/>
      </c>
      <c r="BC154" s="38">
        <v>6.7</v>
      </c>
      <c r="BD154" s="38">
        <f t="shared" si="167"/>
        <v>15.25</v>
      </c>
      <c r="BE154" s="38">
        <f t="shared" si="168"/>
        <v>-15.25</v>
      </c>
      <c r="BF154" s="46">
        <f t="shared" si="155"/>
        <v>206</v>
      </c>
      <c r="BG154" s="68">
        <v>7.18</v>
      </c>
      <c r="BH154" s="11"/>
      <c r="BI154" s="21" t="str">
        <f t="shared" si="156"/>
        <v/>
      </c>
      <c r="BJ154" s="38">
        <v>3.2</v>
      </c>
      <c r="BK154" s="38">
        <f t="shared" si="163"/>
        <v>10.379999999999999</v>
      </c>
      <c r="BL154" s="38">
        <f t="shared" si="164"/>
        <v>-10.379999999999999</v>
      </c>
      <c r="BM154" s="46">
        <f t="shared" si="157"/>
        <v>207</v>
      </c>
      <c r="BN154" s="68">
        <v>4.37</v>
      </c>
      <c r="BO154" s="11"/>
      <c r="BP154" s="21" t="str">
        <f t="shared" si="158"/>
        <v/>
      </c>
      <c r="BQ154" s="8">
        <v>1.1000000000000001</v>
      </c>
      <c r="BR154" s="8">
        <f t="shared" si="140"/>
        <v>5.4700000000000006</v>
      </c>
      <c r="BS154" s="8">
        <f t="shared" si="141"/>
        <v>-5.4700000000000006</v>
      </c>
      <c r="BT154" s="60">
        <f t="shared" si="159"/>
        <v>183</v>
      </c>
    </row>
    <row r="155" spans="1:72" x14ac:dyDescent="0.3">
      <c r="A155" s="1">
        <v>931742</v>
      </c>
      <c r="B155" s="22" t="s">
        <v>190</v>
      </c>
      <c r="C155" s="26" t="s">
        <v>1</v>
      </c>
      <c r="D155" s="72">
        <f t="shared" si="142"/>
        <v>1711</v>
      </c>
      <c r="E155" s="57">
        <f t="shared" si="143"/>
        <v>206</v>
      </c>
      <c r="F155" s="90" t="s">
        <v>256</v>
      </c>
      <c r="G155" s="91" t="s">
        <v>21</v>
      </c>
      <c r="H155" s="91" t="s">
        <v>21</v>
      </c>
      <c r="I155" s="92" t="s">
        <v>21</v>
      </c>
      <c r="J155" s="83">
        <v>13</v>
      </c>
      <c r="K155" s="53">
        <v>11.21</v>
      </c>
      <c r="L155" s="11"/>
      <c r="M155" s="21" t="str">
        <f t="shared" si="166"/>
        <v/>
      </c>
      <c r="N155" s="37" t="s">
        <v>21</v>
      </c>
      <c r="O155" s="38">
        <v>-0.3</v>
      </c>
      <c r="P155" s="38">
        <f t="shared" si="134"/>
        <v>10.91</v>
      </c>
      <c r="Q155" s="57">
        <f t="shared" si="144"/>
        <v>172</v>
      </c>
      <c r="R155" s="53">
        <v>19.64</v>
      </c>
      <c r="S155" s="11"/>
      <c r="T155" s="21" t="str">
        <f t="shared" si="165"/>
        <v/>
      </c>
      <c r="U155" s="38">
        <v>-1.3</v>
      </c>
      <c r="V155" s="38">
        <f>IF(R155&gt;0,R155+U155,"")</f>
        <v>18.34</v>
      </c>
      <c r="W155" s="39">
        <f t="shared" si="145"/>
        <v>189</v>
      </c>
      <c r="X155" s="53">
        <v>316.38</v>
      </c>
      <c r="Y155" s="11"/>
      <c r="Z155" s="21" t="str">
        <f t="shared" si="146"/>
        <v/>
      </c>
      <c r="AA155" s="37" t="s">
        <v>21</v>
      </c>
      <c r="AB155" s="59">
        <v>-12</v>
      </c>
      <c r="AC155" s="38">
        <f t="shared" si="135"/>
        <v>304.38</v>
      </c>
      <c r="AD155" s="39">
        <f t="shared" si="147"/>
        <v>206</v>
      </c>
      <c r="AE155" s="65">
        <v>2.77</v>
      </c>
      <c r="AF155" s="11"/>
      <c r="AG155" s="21" t="str">
        <f t="shared" si="148"/>
        <v/>
      </c>
      <c r="AH155" s="38">
        <v>0.15</v>
      </c>
      <c r="AI155" s="38">
        <f t="shared" si="136"/>
        <v>2.92</v>
      </c>
      <c r="AJ155" s="38">
        <f t="shared" si="137"/>
        <v>-2.92</v>
      </c>
      <c r="AK155" s="39">
        <f t="shared" si="149"/>
        <v>198</v>
      </c>
      <c r="AL155" s="65">
        <v>3.92</v>
      </c>
      <c r="AM155" s="11"/>
      <c r="AN155" s="21" t="str">
        <f t="shared" si="150"/>
        <v/>
      </c>
      <c r="AO155" s="38">
        <v>0.35</v>
      </c>
      <c r="AP155" s="38">
        <f t="shared" ref="AP155:AP175" si="169">IF(AL155&gt;0,AL155+AO155,AM155+AO155)</f>
        <v>4.2699999999999996</v>
      </c>
      <c r="AQ155" s="38">
        <f t="shared" ref="AQ155:AQ175" si="170">-AP155</f>
        <v>-4.2699999999999996</v>
      </c>
      <c r="AR155" s="39">
        <f t="shared" si="151"/>
        <v>190</v>
      </c>
      <c r="AS155" s="62">
        <v>0.95</v>
      </c>
      <c r="AT155" s="11"/>
      <c r="AU155" s="21" t="str">
        <f t="shared" si="152"/>
        <v/>
      </c>
      <c r="AV155" s="38">
        <v>0.05</v>
      </c>
      <c r="AW155" s="38">
        <f t="shared" si="160"/>
        <v>1</v>
      </c>
      <c r="AX155" s="38">
        <f t="shared" si="161"/>
        <v>-1</v>
      </c>
      <c r="AY155" s="46">
        <f t="shared" si="153"/>
        <v>174</v>
      </c>
      <c r="AZ155" s="68">
        <v>10.28</v>
      </c>
      <c r="BA155" s="11"/>
      <c r="BB155" s="21" t="str">
        <f t="shared" si="154"/>
        <v/>
      </c>
      <c r="BC155" s="38">
        <v>6.7</v>
      </c>
      <c r="BD155" s="38">
        <f t="shared" si="167"/>
        <v>16.98</v>
      </c>
      <c r="BE155" s="38">
        <f t="shared" si="168"/>
        <v>-16.98</v>
      </c>
      <c r="BF155" s="46">
        <f t="shared" si="155"/>
        <v>198</v>
      </c>
      <c r="BG155" s="68">
        <v>7.31</v>
      </c>
      <c r="BH155" s="11"/>
      <c r="BI155" s="21" t="str">
        <f t="shared" si="156"/>
        <v/>
      </c>
      <c r="BJ155" s="38">
        <v>3.2</v>
      </c>
      <c r="BK155" s="38">
        <f t="shared" si="163"/>
        <v>10.51</v>
      </c>
      <c r="BL155" s="38">
        <f t="shared" si="164"/>
        <v>-10.51</v>
      </c>
      <c r="BM155" s="46">
        <f t="shared" si="157"/>
        <v>205</v>
      </c>
      <c r="BN155" s="68">
        <v>4.42</v>
      </c>
      <c r="BO155" s="11"/>
      <c r="BP155" s="21" t="str">
        <f t="shared" si="158"/>
        <v/>
      </c>
      <c r="BQ155" s="8">
        <v>1.1000000000000001</v>
      </c>
      <c r="BR155" s="8">
        <f t="shared" si="140"/>
        <v>5.52</v>
      </c>
      <c r="BS155" s="8">
        <f t="shared" si="141"/>
        <v>-5.52</v>
      </c>
      <c r="BT155" s="60">
        <f t="shared" si="159"/>
        <v>179</v>
      </c>
    </row>
    <row r="156" spans="1:72" x14ac:dyDescent="0.3">
      <c r="A156" s="1">
        <v>935706</v>
      </c>
      <c r="B156" s="22" t="s">
        <v>188</v>
      </c>
      <c r="C156" s="26" t="s">
        <v>1</v>
      </c>
      <c r="D156" s="72">
        <f t="shared" si="142"/>
        <v>1737</v>
      </c>
      <c r="E156" s="57">
        <f t="shared" si="143"/>
        <v>209</v>
      </c>
      <c r="F156" s="90" t="s">
        <v>256</v>
      </c>
      <c r="G156" s="91" t="s">
        <v>21</v>
      </c>
      <c r="H156" s="91" t="s">
        <v>21</v>
      </c>
      <c r="I156" s="92" t="s">
        <v>21</v>
      </c>
      <c r="J156" s="83">
        <v>8</v>
      </c>
      <c r="K156" s="53">
        <v>12.02</v>
      </c>
      <c r="L156" s="11"/>
      <c r="M156" s="21" t="str">
        <f t="shared" si="166"/>
        <v/>
      </c>
      <c r="N156" s="37" t="s">
        <v>21</v>
      </c>
      <c r="O156" s="38">
        <v>-0.3</v>
      </c>
      <c r="P156" s="38">
        <f t="shared" si="134"/>
        <v>11.719999999999999</v>
      </c>
      <c r="Q156" s="57">
        <f t="shared" si="144"/>
        <v>207</v>
      </c>
      <c r="R156" s="53" t="s">
        <v>10</v>
      </c>
      <c r="S156" s="11"/>
      <c r="T156" s="21" t="str">
        <f t="shared" si="165"/>
        <v/>
      </c>
      <c r="U156" s="38">
        <v>-1.3</v>
      </c>
      <c r="V156" s="38"/>
      <c r="W156" s="39">
        <f t="shared" si="145"/>
        <v>192</v>
      </c>
      <c r="X156" s="53" t="s">
        <v>10</v>
      </c>
      <c r="Y156" s="11"/>
      <c r="Z156" s="21" t="str">
        <f t="shared" si="146"/>
        <v/>
      </c>
      <c r="AA156" s="37" t="s">
        <v>21</v>
      </c>
      <c r="AB156" s="59">
        <v>-12</v>
      </c>
      <c r="AC156" s="38"/>
      <c r="AD156" s="39">
        <f t="shared" si="147"/>
        <v>210</v>
      </c>
      <c r="AE156" s="65">
        <v>2.75</v>
      </c>
      <c r="AF156" s="11"/>
      <c r="AG156" s="21" t="str">
        <f t="shared" si="148"/>
        <v/>
      </c>
      <c r="AH156" s="38">
        <v>0.15</v>
      </c>
      <c r="AI156" s="38">
        <f t="shared" si="136"/>
        <v>2.9</v>
      </c>
      <c r="AJ156" s="38">
        <f t="shared" si="137"/>
        <v>-2.9</v>
      </c>
      <c r="AK156" s="39">
        <f t="shared" si="149"/>
        <v>199</v>
      </c>
      <c r="AL156" s="65">
        <v>3.43</v>
      </c>
      <c r="AM156" s="11"/>
      <c r="AN156" s="21" t="str">
        <f t="shared" si="150"/>
        <v/>
      </c>
      <c r="AO156" s="38">
        <v>0.35</v>
      </c>
      <c r="AP156" s="38">
        <f t="shared" si="169"/>
        <v>3.7800000000000002</v>
      </c>
      <c r="AQ156" s="38">
        <f t="shared" si="170"/>
        <v>-3.7800000000000002</v>
      </c>
      <c r="AR156" s="39">
        <f t="shared" si="151"/>
        <v>197</v>
      </c>
      <c r="AS156" s="62">
        <v>0.9</v>
      </c>
      <c r="AT156" s="11"/>
      <c r="AU156" s="21" t="str">
        <f t="shared" si="152"/>
        <v/>
      </c>
      <c r="AV156" s="38">
        <v>0.05</v>
      </c>
      <c r="AW156" s="38">
        <f t="shared" si="160"/>
        <v>0.95000000000000007</v>
      </c>
      <c r="AX156" s="38">
        <f t="shared" si="161"/>
        <v>-0.95000000000000007</v>
      </c>
      <c r="AY156" s="46">
        <f t="shared" si="153"/>
        <v>191</v>
      </c>
      <c r="AZ156" s="68">
        <v>12.65</v>
      </c>
      <c r="BA156" s="11"/>
      <c r="BB156" s="21" t="str">
        <f t="shared" si="154"/>
        <v/>
      </c>
      <c r="BC156" s="38">
        <v>6.7</v>
      </c>
      <c r="BD156" s="38">
        <f t="shared" si="167"/>
        <v>19.350000000000001</v>
      </c>
      <c r="BE156" s="38">
        <f t="shared" si="168"/>
        <v>-19.350000000000001</v>
      </c>
      <c r="BF156" s="46">
        <f t="shared" si="155"/>
        <v>185</v>
      </c>
      <c r="BG156" s="68">
        <v>9.31</v>
      </c>
      <c r="BH156" s="11"/>
      <c r="BI156" s="21" t="str">
        <f t="shared" si="156"/>
        <v/>
      </c>
      <c r="BJ156" s="38">
        <v>3.2</v>
      </c>
      <c r="BK156" s="38">
        <f t="shared" si="163"/>
        <v>12.510000000000002</v>
      </c>
      <c r="BL156" s="38">
        <f t="shared" si="164"/>
        <v>-12.510000000000002</v>
      </c>
      <c r="BM156" s="46">
        <f t="shared" si="157"/>
        <v>182</v>
      </c>
      <c r="BN156" s="68">
        <v>4.51</v>
      </c>
      <c r="BO156" s="11"/>
      <c r="BP156" s="21" t="str">
        <f t="shared" si="158"/>
        <v/>
      </c>
      <c r="BQ156" s="8">
        <v>1.1000000000000001</v>
      </c>
      <c r="BR156" s="8">
        <f t="shared" si="140"/>
        <v>5.6099999999999994</v>
      </c>
      <c r="BS156" s="8">
        <f t="shared" si="141"/>
        <v>-5.6099999999999994</v>
      </c>
      <c r="BT156" s="60">
        <f t="shared" si="159"/>
        <v>174</v>
      </c>
    </row>
    <row r="157" spans="1:72" x14ac:dyDescent="0.3">
      <c r="A157" s="1">
        <v>914774</v>
      </c>
      <c r="B157" s="22" t="s">
        <v>143</v>
      </c>
      <c r="C157" s="26" t="s">
        <v>5</v>
      </c>
      <c r="D157" s="72">
        <f t="shared" si="142"/>
        <v>131</v>
      </c>
      <c r="E157" s="57">
        <f t="shared" si="143"/>
        <v>5</v>
      </c>
      <c r="F157" s="7" t="s">
        <v>254</v>
      </c>
      <c r="G157" s="20">
        <f>-M157+AG157+AN157+AU157+BB157+BI157</f>
        <v>2.2711537582192736</v>
      </c>
      <c r="H157" s="20">
        <f>G157/6</f>
        <v>0.37852562636987891</v>
      </c>
      <c r="I157" s="19">
        <v>4</v>
      </c>
      <c r="J157" s="83">
        <v>19</v>
      </c>
      <c r="K157" s="53">
        <v>6.93</v>
      </c>
      <c r="L157" s="11">
        <v>7.22</v>
      </c>
      <c r="M157" s="21">
        <f t="shared" si="166"/>
        <v>-4.016620498614959E-2</v>
      </c>
      <c r="N157" s="37">
        <f t="shared" ref="N157:N181" si="171">IF(K157&gt;0,K157*1.5,L157*1.5)</f>
        <v>10.395</v>
      </c>
      <c r="O157" s="38">
        <v>-1.45</v>
      </c>
      <c r="P157" s="38">
        <f t="shared" ref="P157:P181" si="172">IF(N157&gt;0,N157+O157,"")</f>
        <v>8.9450000000000003</v>
      </c>
      <c r="Q157" s="57">
        <f t="shared" si="144"/>
        <v>7</v>
      </c>
      <c r="R157" s="53">
        <v>11.59</v>
      </c>
      <c r="S157" s="11">
        <v>12.23</v>
      </c>
      <c r="T157" s="21">
        <f t="shared" si="165"/>
        <v>-5.2330335241210182E-2</v>
      </c>
      <c r="U157" s="38">
        <v>-0.9</v>
      </c>
      <c r="V157" s="38">
        <f t="shared" ref="V157:V175" si="173">IF(R157&gt;0,R157+U157,"")</f>
        <v>10.69</v>
      </c>
      <c r="W157" s="39">
        <f t="shared" si="145"/>
        <v>4</v>
      </c>
      <c r="X157" s="53">
        <v>216.8</v>
      </c>
      <c r="Y157" s="11">
        <v>131.61000000000001</v>
      </c>
      <c r="Z157" s="21">
        <f t="shared" si="146"/>
        <v>0.64729123926753274</v>
      </c>
      <c r="AA157" s="37" t="s">
        <v>21</v>
      </c>
      <c r="AB157" s="59">
        <v>-42</v>
      </c>
      <c r="AC157" s="38">
        <f t="shared" ref="AC157:AC175" si="174">IF(X157&gt;0,X157+AB157,"")</f>
        <v>174.8</v>
      </c>
      <c r="AD157" s="39">
        <f t="shared" si="147"/>
        <v>1</v>
      </c>
      <c r="AE157" s="65">
        <v>3.64</v>
      </c>
      <c r="AF157" s="11">
        <v>3.15</v>
      </c>
      <c r="AG157" s="21">
        <f t="shared" si="148"/>
        <v>0.15555555555555564</v>
      </c>
      <c r="AH157" s="38">
        <v>0.7</v>
      </c>
      <c r="AI157" s="38">
        <f t="shared" si="136"/>
        <v>4.34</v>
      </c>
      <c r="AJ157" s="38">
        <f t="shared" si="137"/>
        <v>-4.34</v>
      </c>
      <c r="AK157" s="39">
        <f t="shared" si="149"/>
        <v>4</v>
      </c>
      <c r="AL157" s="65">
        <v>5.23</v>
      </c>
      <c r="AM157" s="11">
        <v>3.31</v>
      </c>
      <c r="AN157" s="21">
        <f t="shared" si="150"/>
        <v>0.58006042296072513</v>
      </c>
      <c r="AO157" s="38">
        <v>1</v>
      </c>
      <c r="AP157" s="38">
        <f t="shared" si="169"/>
        <v>6.23</v>
      </c>
      <c r="AQ157" s="38">
        <f t="shared" si="170"/>
        <v>-6.23</v>
      </c>
      <c r="AR157" s="39">
        <f t="shared" si="151"/>
        <v>4</v>
      </c>
      <c r="AS157" s="62">
        <v>1.05</v>
      </c>
      <c r="AT157" s="11">
        <v>0.85</v>
      </c>
      <c r="AU157" s="21">
        <f t="shared" si="152"/>
        <v>0.2352941176470589</v>
      </c>
      <c r="AV157" s="38">
        <v>0.2</v>
      </c>
      <c r="AW157" s="38">
        <f t="shared" si="160"/>
        <v>1.25</v>
      </c>
      <c r="AX157" s="38">
        <f t="shared" si="161"/>
        <v>-1.25</v>
      </c>
      <c r="AY157" s="46">
        <f t="shared" si="153"/>
        <v>25</v>
      </c>
      <c r="AZ157" s="68">
        <v>21.38</v>
      </c>
      <c r="BA157" s="11">
        <v>17.5</v>
      </c>
      <c r="BB157" s="21">
        <f t="shared" si="154"/>
        <v>0.22171428571428567</v>
      </c>
      <c r="BC157" s="38">
        <v>11.1</v>
      </c>
      <c r="BD157" s="38">
        <f t="shared" si="167"/>
        <v>32.479999999999997</v>
      </c>
      <c r="BE157" s="38">
        <f t="shared" si="168"/>
        <v>-32.479999999999997</v>
      </c>
      <c r="BF157" s="46">
        <f t="shared" si="155"/>
        <v>27</v>
      </c>
      <c r="BG157" s="68">
        <v>15.94</v>
      </c>
      <c r="BH157" s="11">
        <v>7.82</v>
      </c>
      <c r="BI157" s="21">
        <f t="shared" si="156"/>
        <v>1.0383631713554986</v>
      </c>
      <c r="BJ157" s="38">
        <v>6.4</v>
      </c>
      <c r="BK157" s="38">
        <f t="shared" si="163"/>
        <v>22.34</v>
      </c>
      <c r="BL157" s="38">
        <f t="shared" si="164"/>
        <v>-22.34</v>
      </c>
      <c r="BM157" s="46">
        <f t="shared" si="157"/>
        <v>12</v>
      </c>
      <c r="BN157" s="68">
        <v>4.97</v>
      </c>
      <c r="BO157" s="11">
        <v>3.85</v>
      </c>
      <c r="BP157" s="21">
        <f t="shared" si="158"/>
        <v>0.29090909090909084</v>
      </c>
      <c r="BQ157" s="8">
        <v>2.5</v>
      </c>
      <c r="BR157" s="8">
        <f t="shared" ref="BR157:BR175" si="175">IF(BN157&gt;0,BN157+BQ157,"")</f>
        <v>7.47</v>
      </c>
      <c r="BS157" s="8">
        <f t="shared" si="141"/>
        <v>-7.47</v>
      </c>
      <c r="BT157" s="60">
        <f t="shared" si="159"/>
        <v>47</v>
      </c>
    </row>
    <row r="158" spans="1:72" x14ac:dyDescent="0.3">
      <c r="A158" s="1">
        <v>915942</v>
      </c>
      <c r="B158" s="22" t="s">
        <v>133</v>
      </c>
      <c r="C158" s="26" t="s">
        <v>5</v>
      </c>
      <c r="D158" s="72">
        <f t="shared" si="142"/>
        <v>279</v>
      </c>
      <c r="E158" s="57">
        <f t="shared" si="143"/>
        <v>21</v>
      </c>
      <c r="F158" s="90" t="s">
        <v>256</v>
      </c>
      <c r="G158" s="91" t="s">
        <v>21</v>
      </c>
      <c r="H158" s="91" t="s">
        <v>21</v>
      </c>
      <c r="I158" s="92" t="s">
        <v>21</v>
      </c>
      <c r="J158" s="83">
        <v>17</v>
      </c>
      <c r="K158" s="53">
        <v>6.93</v>
      </c>
      <c r="L158" s="11"/>
      <c r="M158" s="21" t="str">
        <f t="shared" si="166"/>
        <v/>
      </c>
      <c r="N158" s="37">
        <f t="shared" si="171"/>
        <v>10.395</v>
      </c>
      <c r="O158" s="38">
        <v>-1.45</v>
      </c>
      <c r="P158" s="38">
        <f t="shared" si="172"/>
        <v>8.9450000000000003</v>
      </c>
      <c r="Q158" s="57">
        <f t="shared" si="144"/>
        <v>7</v>
      </c>
      <c r="R158" s="53">
        <v>11.86</v>
      </c>
      <c r="S158" s="11">
        <v>12.34</v>
      </c>
      <c r="T158" s="21">
        <f t="shared" si="165"/>
        <v>-3.8897893030794203E-2</v>
      </c>
      <c r="U158" s="38">
        <v>-0.9</v>
      </c>
      <c r="V158" s="38">
        <f t="shared" si="173"/>
        <v>10.959999999999999</v>
      </c>
      <c r="W158" s="39">
        <f t="shared" si="145"/>
        <v>6</v>
      </c>
      <c r="X158" s="53">
        <v>250.78</v>
      </c>
      <c r="Y158" s="11">
        <v>141.79</v>
      </c>
      <c r="Z158" s="21">
        <f t="shared" si="146"/>
        <v>0.7686719796882715</v>
      </c>
      <c r="AA158" s="37" t="s">
        <v>21</v>
      </c>
      <c r="AB158" s="59">
        <v>-42</v>
      </c>
      <c r="AC158" s="38">
        <f t="shared" si="174"/>
        <v>208.78</v>
      </c>
      <c r="AD158" s="39">
        <f t="shared" si="147"/>
        <v>16</v>
      </c>
      <c r="AE158" s="65">
        <v>3.3</v>
      </c>
      <c r="AF158" s="11">
        <v>2.97</v>
      </c>
      <c r="AG158" s="21">
        <f t="shared" si="148"/>
        <v>0.11111111111111098</v>
      </c>
      <c r="AH158" s="38">
        <v>0.7</v>
      </c>
      <c r="AI158" s="38">
        <f t="shared" si="136"/>
        <v>4</v>
      </c>
      <c r="AJ158" s="38">
        <f t="shared" si="137"/>
        <v>-4</v>
      </c>
      <c r="AK158" s="39">
        <f t="shared" si="149"/>
        <v>24</v>
      </c>
      <c r="AL158" s="65">
        <v>4.67</v>
      </c>
      <c r="AM158" s="11">
        <v>3.75</v>
      </c>
      <c r="AN158" s="21">
        <f t="shared" si="150"/>
        <v>0.24533333333333332</v>
      </c>
      <c r="AO158" s="38">
        <v>1</v>
      </c>
      <c r="AP158" s="38">
        <f t="shared" si="169"/>
        <v>5.67</v>
      </c>
      <c r="AQ158" s="38">
        <f t="shared" si="170"/>
        <v>-5.67</v>
      </c>
      <c r="AR158" s="39">
        <f t="shared" si="151"/>
        <v>43</v>
      </c>
      <c r="AS158" s="62">
        <v>1</v>
      </c>
      <c r="AT158" s="11">
        <v>0.9</v>
      </c>
      <c r="AU158" s="21">
        <f t="shared" si="152"/>
        <v>0.11111111111111108</v>
      </c>
      <c r="AV158" s="38">
        <v>0.2</v>
      </c>
      <c r="AW158" s="38">
        <f t="shared" si="160"/>
        <v>1.2</v>
      </c>
      <c r="AX158" s="38">
        <f t="shared" si="161"/>
        <v>-1.2</v>
      </c>
      <c r="AY158" s="46">
        <f t="shared" si="153"/>
        <v>52</v>
      </c>
      <c r="AZ158" s="68">
        <v>18.62</v>
      </c>
      <c r="BA158" s="11">
        <v>15.46</v>
      </c>
      <c r="BB158" s="21">
        <f t="shared" si="154"/>
        <v>0.20439844760672704</v>
      </c>
      <c r="BC158" s="38">
        <v>11.1</v>
      </c>
      <c r="BD158" s="38">
        <f t="shared" si="167"/>
        <v>29.72</v>
      </c>
      <c r="BE158" s="38">
        <f t="shared" si="168"/>
        <v>-29.72</v>
      </c>
      <c r="BF158" s="46">
        <f t="shared" si="155"/>
        <v>45</v>
      </c>
      <c r="BG158" s="68">
        <v>10.74</v>
      </c>
      <c r="BH158" s="11"/>
      <c r="BI158" s="21" t="str">
        <f t="shared" si="156"/>
        <v/>
      </c>
      <c r="BJ158" s="38">
        <v>6.4</v>
      </c>
      <c r="BK158" s="38">
        <f t="shared" si="163"/>
        <v>17.14</v>
      </c>
      <c r="BL158" s="38">
        <f t="shared" si="164"/>
        <v>-17.14</v>
      </c>
      <c r="BM158" s="46">
        <f t="shared" si="157"/>
        <v>50</v>
      </c>
      <c r="BN158" s="68">
        <v>5.26</v>
      </c>
      <c r="BO158" s="11">
        <v>3.67</v>
      </c>
      <c r="BP158" s="21">
        <f t="shared" si="158"/>
        <v>0.43324250681198906</v>
      </c>
      <c r="BQ158" s="8">
        <v>2.5</v>
      </c>
      <c r="BR158" s="8">
        <f t="shared" si="175"/>
        <v>7.76</v>
      </c>
      <c r="BS158" s="8">
        <f t="shared" si="141"/>
        <v>-7.76</v>
      </c>
      <c r="BT158" s="60">
        <f t="shared" si="159"/>
        <v>36</v>
      </c>
    </row>
    <row r="159" spans="1:72" x14ac:dyDescent="0.3">
      <c r="A159" s="1">
        <v>932938</v>
      </c>
      <c r="B159" s="22" t="s">
        <v>194</v>
      </c>
      <c r="C159" s="26" t="s">
        <v>5</v>
      </c>
      <c r="D159" s="72">
        <f t="shared" si="142"/>
        <v>382</v>
      </c>
      <c r="E159" s="57">
        <f t="shared" si="143"/>
        <v>27</v>
      </c>
      <c r="F159" s="90" t="s">
        <v>256</v>
      </c>
      <c r="G159" s="91" t="s">
        <v>21</v>
      </c>
      <c r="H159" s="91" t="s">
        <v>21</v>
      </c>
      <c r="I159" s="92" t="s">
        <v>21</v>
      </c>
      <c r="J159" s="83">
        <v>22</v>
      </c>
      <c r="K159" s="53">
        <v>7.53</v>
      </c>
      <c r="L159" s="11"/>
      <c r="M159" s="21" t="str">
        <f t="shared" si="166"/>
        <v/>
      </c>
      <c r="N159" s="37">
        <f t="shared" si="171"/>
        <v>11.295</v>
      </c>
      <c r="O159" s="38">
        <v>-1.45</v>
      </c>
      <c r="P159" s="38">
        <f t="shared" si="172"/>
        <v>9.8450000000000006</v>
      </c>
      <c r="Q159" s="57">
        <f t="shared" si="144"/>
        <v>66</v>
      </c>
      <c r="R159" s="53">
        <v>12.59</v>
      </c>
      <c r="S159" s="11"/>
      <c r="T159" s="21" t="str">
        <f t="shared" si="165"/>
        <v/>
      </c>
      <c r="U159" s="38">
        <v>-0.9</v>
      </c>
      <c r="V159" s="38">
        <f t="shared" si="173"/>
        <v>11.69</v>
      </c>
      <c r="W159" s="39">
        <f t="shared" si="145"/>
        <v>29</v>
      </c>
      <c r="X159" s="53">
        <v>249.96</v>
      </c>
      <c r="Y159" s="11"/>
      <c r="Z159" s="21" t="str">
        <f t="shared" si="146"/>
        <v/>
      </c>
      <c r="AA159" s="37" t="s">
        <v>21</v>
      </c>
      <c r="AB159" s="59">
        <v>-42</v>
      </c>
      <c r="AC159" s="38">
        <f t="shared" si="174"/>
        <v>207.96</v>
      </c>
      <c r="AD159" s="39">
        <f t="shared" si="147"/>
        <v>14</v>
      </c>
      <c r="AE159" s="65">
        <v>3.05</v>
      </c>
      <c r="AF159" s="11"/>
      <c r="AG159" s="21" t="str">
        <f t="shared" si="148"/>
        <v/>
      </c>
      <c r="AH159" s="38">
        <v>0.7</v>
      </c>
      <c r="AI159" s="38">
        <f t="shared" si="136"/>
        <v>3.75</v>
      </c>
      <c r="AJ159" s="38">
        <f t="shared" si="137"/>
        <v>-3.75</v>
      </c>
      <c r="AK159" s="39">
        <f t="shared" si="149"/>
        <v>45</v>
      </c>
      <c r="AL159" s="65">
        <v>4.95</v>
      </c>
      <c r="AM159" s="11"/>
      <c r="AN159" s="21" t="str">
        <f t="shared" si="150"/>
        <v/>
      </c>
      <c r="AO159" s="38">
        <v>1</v>
      </c>
      <c r="AP159" s="38">
        <f t="shared" si="169"/>
        <v>5.95</v>
      </c>
      <c r="AQ159" s="38">
        <f t="shared" si="170"/>
        <v>-5.95</v>
      </c>
      <c r="AR159" s="39">
        <f t="shared" si="151"/>
        <v>18</v>
      </c>
      <c r="AS159" s="62">
        <v>1.2</v>
      </c>
      <c r="AT159" s="11"/>
      <c r="AU159" s="21" t="str">
        <f t="shared" si="152"/>
        <v/>
      </c>
      <c r="AV159" s="38">
        <v>0.2</v>
      </c>
      <c r="AW159" s="38">
        <f t="shared" si="160"/>
        <v>1.4</v>
      </c>
      <c r="AX159" s="38">
        <f t="shared" si="161"/>
        <v>-1.4</v>
      </c>
      <c r="AY159" s="46">
        <f t="shared" si="153"/>
        <v>2</v>
      </c>
      <c r="AZ159" s="68">
        <v>20.48</v>
      </c>
      <c r="BA159" s="11"/>
      <c r="BB159" s="21" t="str">
        <f t="shared" si="154"/>
        <v/>
      </c>
      <c r="BC159" s="38">
        <v>11.1</v>
      </c>
      <c r="BD159" s="38">
        <f t="shared" si="167"/>
        <v>31.58</v>
      </c>
      <c r="BE159" s="38">
        <f t="shared" si="168"/>
        <v>-31.58</v>
      </c>
      <c r="BF159" s="46">
        <f t="shared" si="155"/>
        <v>35</v>
      </c>
      <c r="BG159" s="68">
        <v>9.0500000000000007</v>
      </c>
      <c r="BH159" s="11"/>
      <c r="BI159" s="21" t="str">
        <f t="shared" si="156"/>
        <v/>
      </c>
      <c r="BJ159" s="38">
        <v>6.4</v>
      </c>
      <c r="BK159" s="38">
        <f t="shared" si="163"/>
        <v>15.450000000000001</v>
      </c>
      <c r="BL159" s="38">
        <f t="shared" si="164"/>
        <v>-15.450000000000001</v>
      </c>
      <c r="BM159" s="46">
        <f t="shared" si="157"/>
        <v>99</v>
      </c>
      <c r="BN159" s="68">
        <v>4.5199999999999996</v>
      </c>
      <c r="BO159" s="11"/>
      <c r="BP159" s="21" t="str">
        <f t="shared" si="158"/>
        <v/>
      </c>
      <c r="BQ159" s="8">
        <v>2.5</v>
      </c>
      <c r="BR159" s="8">
        <f t="shared" si="175"/>
        <v>7.02</v>
      </c>
      <c r="BS159" s="8">
        <f t="shared" si="141"/>
        <v>-7.02</v>
      </c>
      <c r="BT159" s="60">
        <f t="shared" si="159"/>
        <v>74</v>
      </c>
    </row>
    <row r="160" spans="1:72" x14ac:dyDescent="0.3">
      <c r="A160" s="1">
        <v>913482</v>
      </c>
      <c r="B160" s="22" t="s">
        <v>141</v>
      </c>
      <c r="C160" s="26" t="s">
        <v>5</v>
      </c>
      <c r="D160" s="72">
        <f t="shared" si="142"/>
        <v>431</v>
      </c>
      <c r="E160" s="57">
        <f t="shared" si="143"/>
        <v>31</v>
      </c>
      <c r="F160" s="7" t="s">
        <v>254</v>
      </c>
      <c r="G160" s="20">
        <f>-M160+AG160+AN160+AU160+BB160+BI160</f>
        <v>0.90162881524990068</v>
      </c>
      <c r="H160" s="20">
        <f>G160/6</f>
        <v>0.15027146920831677</v>
      </c>
      <c r="I160" s="19">
        <v>36</v>
      </c>
      <c r="J160" s="83">
        <v>13</v>
      </c>
      <c r="K160" s="53">
        <v>7.72</v>
      </c>
      <c r="L160" s="11">
        <v>7.99</v>
      </c>
      <c r="M160" s="21">
        <f t="shared" si="166"/>
        <v>-3.3792240300375524E-2</v>
      </c>
      <c r="N160" s="37">
        <f t="shared" si="171"/>
        <v>11.58</v>
      </c>
      <c r="O160" s="38">
        <v>-1.45</v>
      </c>
      <c r="P160" s="38">
        <f t="shared" si="172"/>
        <v>10.130000000000001</v>
      </c>
      <c r="Q160" s="57">
        <f t="shared" si="144"/>
        <v>94</v>
      </c>
      <c r="R160" s="53">
        <v>12.69</v>
      </c>
      <c r="S160" s="11">
        <v>13.25</v>
      </c>
      <c r="T160" s="21">
        <f t="shared" si="165"/>
        <v>-4.2264150943396264E-2</v>
      </c>
      <c r="U160" s="38">
        <v>-0.9</v>
      </c>
      <c r="V160" s="38">
        <f t="shared" si="173"/>
        <v>11.79</v>
      </c>
      <c r="W160" s="39">
        <f t="shared" si="145"/>
        <v>32</v>
      </c>
      <c r="X160" s="53">
        <v>240.19</v>
      </c>
      <c r="Y160" s="11">
        <v>148.1</v>
      </c>
      <c r="Z160" s="21">
        <f t="shared" si="146"/>
        <v>0.62180958811613785</v>
      </c>
      <c r="AA160" s="37" t="s">
        <v>21</v>
      </c>
      <c r="AB160" s="59">
        <v>-42</v>
      </c>
      <c r="AC160" s="38">
        <f t="shared" si="174"/>
        <v>198.19</v>
      </c>
      <c r="AD160" s="39">
        <f t="shared" si="147"/>
        <v>4</v>
      </c>
      <c r="AE160" s="65">
        <v>2.96</v>
      </c>
      <c r="AF160" s="11">
        <v>2.84</v>
      </c>
      <c r="AG160" s="21">
        <f t="shared" si="148"/>
        <v>4.2253521126760604E-2</v>
      </c>
      <c r="AH160" s="38">
        <v>0.7</v>
      </c>
      <c r="AI160" s="38">
        <f t="shared" si="136"/>
        <v>3.66</v>
      </c>
      <c r="AJ160" s="38">
        <f t="shared" si="137"/>
        <v>-3.66</v>
      </c>
      <c r="AK160" s="39">
        <f t="shared" si="149"/>
        <v>59</v>
      </c>
      <c r="AL160" s="65">
        <v>4.5</v>
      </c>
      <c r="AM160" s="11">
        <v>3.42</v>
      </c>
      <c r="AN160" s="21">
        <f t="shared" si="150"/>
        <v>0.31578947368421056</v>
      </c>
      <c r="AO160" s="38">
        <v>1</v>
      </c>
      <c r="AP160" s="38">
        <f t="shared" si="169"/>
        <v>5.5</v>
      </c>
      <c r="AQ160" s="38">
        <f t="shared" si="170"/>
        <v>-5.5</v>
      </c>
      <c r="AR160" s="39">
        <f t="shared" si="151"/>
        <v>60</v>
      </c>
      <c r="AS160" s="62">
        <v>1</v>
      </c>
      <c r="AT160" s="11">
        <v>0.95</v>
      </c>
      <c r="AU160" s="21">
        <f t="shared" si="152"/>
        <v>5.2631578947368474E-2</v>
      </c>
      <c r="AV160" s="38">
        <v>0.2</v>
      </c>
      <c r="AW160" s="38">
        <f t="shared" si="160"/>
        <v>1.2</v>
      </c>
      <c r="AX160" s="38">
        <f t="shared" si="161"/>
        <v>-1.2</v>
      </c>
      <c r="AY160" s="46">
        <f t="shared" si="153"/>
        <v>52</v>
      </c>
      <c r="AZ160" s="68">
        <v>21.71</v>
      </c>
      <c r="BA160" s="11">
        <v>16.79</v>
      </c>
      <c r="BB160" s="21">
        <f t="shared" si="154"/>
        <v>0.29303156640857664</v>
      </c>
      <c r="BC160" s="38">
        <v>11.1</v>
      </c>
      <c r="BD160" s="38">
        <f t="shared" si="167"/>
        <v>32.81</v>
      </c>
      <c r="BE160" s="38">
        <f t="shared" si="168"/>
        <v>-32.81</v>
      </c>
      <c r="BF160" s="46">
        <f t="shared" si="155"/>
        <v>22</v>
      </c>
      <c r="BG160" s="68">
        <v>10.71</v>
      </c>
      <c r="BH160" s="11">
        <v>9.1999999999999993</v>
      </c>
      <c r="BI160" s="21">
        <f t="shared" si="156"/>
        <v>0.16413043478260889</v>
      </c>
      <c r="BJ160" s="38">
        <v>6.4</v>
      </c>
      <c r="BK160" s="38">
        <f t="shared" si="163"/>
        <v>17.11</v>
      </c>
      <c r="BL160" s="38">
        <f t="shared" si="164"/>
        <v>-17.11</v>
      </c>
      <c r="BM160" s="46">
        <f t="shared" si="157"/>
        <v>53</v>
      </c>
      <c r="BN160" s="68">
        <v>4.82</v>
      </c>
      <c r="BO160" s="11">
        <v>5.47</v>
      </c>
      <c r="BP160" s="21">
        <f t="shared" si="158"/>
        <v>-0.11882998171846426</v>
      </c>
      <c r="BQ160" s="8">
        <v>2.5</v>
      </c>
      <c r="BR160" s="8">
        <f t="shared" si="175"/>
        <v>7.32</v>
      </c>
      <c r="BS160" s="8">
        <f t="shared" si="141"/>
        <v>-7.32</v>
      </c>
      <c r="BT160" s="60">
        <f t="shared" si="159"/>
        <v>55</v>
      </c>
    </row>
    <row r="161" spans="1:72" x14ac:dyDescent="0.3">
      <c r="A161" s="1">
        <v>887405</v>
      </c>
      <c r="B161" s="22" t="s">
        <v>135</v>
      </c>
      <c r="C161" s="26" t="s">
        <v>5</v>
      </c>
      <c r="D161" s="72">
        <f t="shared" si="142"/>
        <v>451</v>
      </c>
      <c r="E161" s="57">
        <f t="shared" si="143"/>
        <v>34</v>
      </c>
      <c r="F161" s="7" t="s">
        <v>254</v>
      </c>
      <c r="G161" s="20">
        <f>-M161+AG161+AN161+AU161+BB161+BI161</f>
        <v>1.7931880012872368</v>
      </c>
      <c r="H161" s="20">
        <f>G161/6</f>
        <v>0.29886466688120611</v>
      </c>
      <c r="I161" s="19">
        <v>10</v>
      </c>
      <c r="J161" s="89">
        <v>26</v>
      </c>
      <c r="K161" s="53">
        <v>7.57</v>
      </c>
      <c r="L161" s="11">
        <v>7.85</v>
      </c>
      <c r="M161" s="21">
        <f t="shared" si="166"/>
        <v>-3.566878980891712E-2</v>
      </c>
      <c r="N161" s="37">
        <f t="shared" si="171"/>
        <v>11.355</v>
      </c>
      <c r="O161" s="38">
        <v>-1.45</v>
      </c>
      <c r="P161" s="38">
        <f t="shared" si="172"/>
        <v>9.9050000000000011</v>
      </c>
      <c r="Q161" s="57">
        <f t="shared" si="144"/>
        <v>71</v>
      </c>
      <c r="R161" s="53">
        <v>13.14</v>
      </c>
      <c r="S161" s="11">
        <v>13.1</v>
      </c>
      <c r="T161" s="21">
        <f t="shared" si="165"/>
        <v>3.0534351145038875E-3</v>
      </c>
      <c r="U161" s="38">
        <v>-0.9</v>
      </c>
      <c r="V161" s="38">
        <f t="shared" si="173"/>
        <v>12.24</v>
      </c>
      <c r="W161" s="39">
        <f t="shared" si="145"/>
        <v>55</v>
      </c>
      <c r="X161" s="53">
        <v>249.48</v>
      </c>
      <c r="Y161" s="11">
        <v>149.74</v>
      </c>
      <c r="Z161" s="21">
        <f t="shared" si="146"/>
        <v>0.66608788566849186</v>
      </c>
      <c r="AA161" s="37" t="s">
        <v>21</v>
      </c>
      <c r="AB161" s="59">
        <v>-42</v>
      </c>
      <c r="AC161" s="38">
        <f t="shared" si="174"/>
        <v>207.48</v>
      </c>
      <c r="AD161" s="39">
        <f t="shared" si="147"/>
        <v>13</v>
      </c>
      <c r="AE161" s="65">
        <v>3.01</v>
      </c>
      <c r="AF161" s="11">
        <v>2.63</v>
      </c>
      <c r="AG161" s="21">
        <f t="shared" si="148"/>
        <v>0.14448669201520908</v>
      </c>
      <c r="AH161" s="38">
        <v>0.7</v>
      </c>
      <c r="AI161" s="38">
        <f t="shared" si="136"/>
        <v>3.71</v>
      </c>
      <c r="AJ161" s="38">
        <f t="shared" si="137"/>
        <v>-3.71</v>
      </c>
      <c r="AK161" s="39">
        <f t="shared" si="149"/>
        <v>53</v>
      </c>
      <c r="AL161" s="65">
        <v>4.2300000000000004</v>
      </c>
      <c r="AM161" s="11">
        <v>3.02</v>
      </c>
      <c r="AN161" s="21">
        <f t="shared" si="150"/>
        <v>0.4006622516556293</v>
      </c>
      <c r="AO161" s="38">
        <v>1</v>
      </c>
      <c r="AP161" s="38">
        <f t="shared" si="169"/>
        <v>5.23</v>
      </c>
      <c r="AQ161" s="38">
        <f t="shared" si="170"/>
        <v>-5.23</v>
      </c>
      <c r="AR161" s="39">
        <f t="shared" si="151"/>
        <v>91</v>
      </c>
      <c r="AS161" s="62">
        <v>1</v>
      </c>
      <c r="AT161" s="11">
        <v>0.8</v>
      </c>
      <c r="AU161" s="21">
        <f t="shared" si="152"/>
        <v>0.24999999999999994</v>
      </c>
      <c r="AV161" s="38">
        <v>0.2</v>
      </c>
      <c r="AW161" s="38">
        <f t="shared" si="160"/>
        <v>1.2</v>
      </c>
      <c r="AX161" s="38">
        <f t="shared" si="161"/>
        <v>-1.2</v>
      </c>
      <c r="AY161" s="46">
        <f t="shared" si="153"/>
        <v>52</v>
      </c>
      <c r="AZ161" s="68">
        <v>20.65</v>
      </c>
      <c r="BA161" s="11">
        <v>14.76</v>
      </c>
      <c r="BB161" s="21">
        <f t="shared" si="154"/>
        <v>0.39905149051490507</v>
      </c>
      <c r="BC161" s="38">
        <v>11.1</v>
      </c>
      <c r="BD161" s="38">
        <f t="shared" si="167"/>
        <v>31.75</v>
      </c>
      <c r="BE161" s="38">
        <f t="shared" si="168"/>
        <v>-31.75</v>
      </c>
      <c r="BF161" s="46">
        <f t="shared" si="155"/>
        <v>31</v>
      </c>
      <c r="BG161" s="68">
        <v>10.74</v>
      </c>
      <c r="BH161" s="11">
        <v>6.87</v>
      </c>
      <c r="BI161" s="21">
        <f t="shared" si="156"/>
        <v>0.5633187772925764</v>
      </c>
      <c r="BJ161" s="38">
        <v>6.4</v>
      </c>
      <c r="BK161" s="38">
        <f t="shared" si="163"/>
        <v>17.14</v>
      </c>
      <c r="BL161" s="38">
        <f t="shared" si="164"/>
        <v>-17.14</v>
      </c>
      <c r="BM161" s="46">
        <f t="shared" si="157"/>
        <v>50</v>
      </c>
      <c r="BN161" s="68">
        <v>5.27</v>
      </c>
      <c r="BO161" s="11">
        <v>4.43</v>
      </c>
      <c r="BP161" s="21">
        <f t="shared" si="158"/>
        <v>0.18961625282167041</v>
      </c>
      <c r="BQ161" s="8">
        <v>2.5</v>
      </c>
      <c r="BR161" s="8">
        <f t="shared" si="175"/>
        <v>7.77</v>
      </c>
      <c r="BS161" s="8">
        <f t="shared" si="141"/>
        <v>-7.77</v>
      </c>
      <c r="BT161" s="60">
        <f t="shared" si="159"/>
        <v>35</v>
      </c>
    </row>
    <row r="162" spans="1:72" x14ac:dyDescent="0.3">
      <c r="A162" s="1">
        <v>919844</v>
      </c>
      <c r="B162" s="22" t="s">
        <v>138</v>
      </c>
      <c r="C162" s="26" t="s">
        <v>5</v>
      </c>
      <c r="D162" s="72">
        <f t="shared" si="142"/>
        <v>507</v>
      </c>
      <c r="E162" s="57">
        <f t="shared" si="143"/>
        <v>41</v>
      </c>
      <c r="F162" s="7" t="s">
        <v>254</v>
      </c>
      <c r="G162" s="20">
        <f>-M162+AG162+AN162+AU162+BB162+BI162</f>
        <v>1.7006475257168272</v>
      </c>
      <c r="H162" s="20">
        <f>G162/6</f>
        <v>0.28344125428613787</v>
      </c>
      <c r="I162" s="19">
        <v>14</v>
      </c>
      <c r="J162" s="83">
        <v>18</v>
      </c>
      <c r="K162" s="53">
        <v>7.48</v>
      </c>
      <c r="L162" s="11">
        <v>7.95</v>
      </c>
      <c r="M162" s="21">
        <f t="shared" si="166"/>
        <v>-5.9119496855345878E-2</v>
      </c>
      <c r="N162" s="37">
        <f t="shared" si="171"/>
        <v>11.22</v>
      </c>
      <c r="O162" s="38">
        <v>-1.45</v>
      </c>
      <c r="P162" s="38">
        <f t="shared" si="172"/>
        <v>9.7700000000000014</v>
      </c>
      <c r="Q162" s="57">
        <f t="shared" si="144"/>
        <v>54</v>
      </c>
      <c r="R162" s="53">
        <v>12.73</v>
      </c>
      <c r="S162" s="11">
        <v>14.31</v>
      </c>
      <c r="T162" s="21">
        <f t="shared" si="165"/>
        <v>-0.11041229909154437</v>
      </c>
      <c r="U162" s="38">
        <v>-0.9</v>
      </c>
      <c r="V162" s="38">
        <f t="shared" si="173"/>
        <v>11.83</v>
      </c>
      <c r="W162" s="39">
        <f t="shared" si="145"/>
        <v>35</v>
      </c>
      <c r="X162" s="53">
        <v>272.27</v>
      </c>
      <c r="Y162" s="11">
        <v>148.38</v>
      </c>
      <c r="Z162" s="21">
        <f t="shared" si="146"/>
        <v>0.83495080199487792</v>
      </c>
      <c r="AA162" s="37" t="s">
        <v>21</v>
      </c>
      <c r="AB162" s="59">
        <v>-42</v>
      </c>
      <c r="AC162" s="38">
        <f t="shared" si="174"/>
        <v>230.26999999999998</v>
      </c>
      <c r="AD162" s="39">
        <f t="shared" si="147"/>
        <v>64</v>
      </c>
      <c r="AE162" s="65">
        <v>3.23</v>
      </c>
      <c r="AF162" s="11">
        <v>2.61</v>
      </c>
      <c r="AG162" s="21">
        <f t="shared" si="148"/>
        <v>0.23754789272030657</v>
      </c>
      <c r="AH162" s="38">
        <v>0.7</v>
      </c>
      <c r="AI162" s="38">
        <f t="shared" ref="AI162:AI193" si="176">IF(AE162&gt;0,AE162+AH162,AF162+AH162)</f>
        <v>3.9299999999999997</v>
      </c>
      <c r="AJ162" s="38">
        <f t="shared" ref="AJ162:AJ193" si="177">-AI162</f>
        <v>-3.9299999999999997</v>
      </c>
      <c r="AK162" s="39">
        <f t="shared" si="149"/>
        <v>29</v>
      </c>
      <c r="AL162" s="65">
        <v>4.5</v>
      </c>
      <c r="AM162" s="11">
        <v>3.55</v>
      </c>
      <c r="AN162" s="21">
        <f t="shared" si="150"/>
        <v>0.26760563380281699</v>
      </c>
      <c r="AO162" s="38">
        <v>1</v>
      </c>
      <c r="AP162" s="38">
        <f t="shared" si="169"/>
        <v>5.5</v>
      </c>
      <c r="AQ162" s="38">
        <f t="shared" si="170"/>
        <v>-5.5</v>
      </c>
      <c r="AR162" s="39">
        <f t="shared" si="151"/>
        <v>60</v>
      </c>
      <c r="AS162" s="62">
        <v>1</v>
      </c>
      <c r="AT162" s="11">
        <v>0.9</v>
      </c>
      <c r="AU162" s="21">
        <f t="shared" si="152"/>
        <v>0.11111111111111108</v>
      </c>
      <c r="AV162" s="38">
        <v>0.2</v>
      </c>
      <c r="AW162" s="38">
        <f t="shared" si="160"/>
        <v>1.2</v>
      </c>
      <c r="AX162" s="38">
        <f t="shared" si="161"/>
        <v>-1.2</v>
      </c>
      <c r="AY162" s="46">
        <f t="shared" si="153"/>
        <v>52</v>
      </c>
      <c r="AZ162" s="68">
        <v>20.95</v>
      </c>
      <c r="BA162" s="11">
        <v>12.45</v>
      </c>
      <c r="BB162" s="21">
        <f t="shared" si="154"/>
        <v>0.68273092369477917</v>
      </c>
      <c r="BC162" s="38">
        <v>11.1</v>
      </c>
      <c r="BD162" s="38">
        <f t="shared" si="167"/>
        <v>32.049999999999997</v>
      </c>
      <c r="BE162" s="38">
        <f t="shared" si="168"/>
        <v>-32.049999999999997</v>
      </c>
      <c r="BF162" s="46">
        <f t="shared" si="155"/>
        <v>29</v>
      </c>
      <c r="BG162" s="68">
        <v>8.27</v>
      </c>
      <c r="BH162" s="11">
        <v>6.16</v>
      </c>
      <c r="BI162" s="21">
        <f t="shared" si="156"/>
        <v>0.34253246753246741</v>
      </c>
      <c r="BJ162" s="38">
        <v>6.4</v>
      </c>
      <c r="BK162" s="38">
        <f t="shared" si="163"/>
        <v>14.67</v>
      </c>
      <c r="BL162" s="38">
        <f t="shared" si="164"/>
        <v>-14.67</v>
      </c>
      <c r="BM162" s="46">
        <f t="shared" si="157"/>
        <v>127</v>
      </c>
      <c r="BN162" s="68">
        <v>4.79</v>
      </c>
      <c r="BO162" s="11">
        <v>3.88</v>
      </c>
      <c r="BP162" s="21">
        <f t="shared" si="158"/>
        <v>0.23453608247422686</v>
      </c>
      <c r="BQ162" s="8">
        <v>2.5</v>
      </c>
      <c r="BR162" s="8">
        <f t="shared" si="175"/>
        <v>7.29</v>
      </c>
      <c r="BS162" s="8">
        <f t="shared" ref="BS162:BS193" si="178">-BR162</f>
        <v>-7.29</v>
      </c>
      <c r="BT162" s="60">
        <f t="shared" si="159"/>
        <v>57</v>
      </c>
    </row>
    <row r="163" spans="1:72" x14ac:dyDescent="0.3">
      <c r="A163" s="1">
        <v>913485</v>
      </c>
      <c r="B163" s="22" t="s">
        <v>144</v>
      </c>
      <c r="C163" s="26" t="s">
        <v>5</v>
      </c>
      <c r="D163" s="72">
        <f t="shared" si="142"/>
        <v>552</v>
      </c>
      <c r="E163" s="57">
        <f t="shared" si="143"/>
        <v>46</v>
      </c>
      <c r="F163" s="90" t="s">
        <v>256</v>
      </c>
      <c r="G163" s="91" t="s">
        <v>21</v>
      </c>
      <c r="H163" s="91" t="s">
        <v>21</v>
      </c>
      <c r="I163" s="92" t="s">
        <v>21</v>
      </c>
      <c r="J163" s="83">
        <v>14</v>
      </c>
      <c r="K163" s="53">
        <v>7.29</v>
      </c>
      <c r="L163" s="11">
        <v>7.42</v>
      </c>
      <c r="M163" s="21">
        <f t="shared" si="166"/>
        <v>-1.7520215633423167E-2</v>
      </c>
      <c r="N163" s="37">
        <f t="shared" si="171"/>
        <v>10.935</v>
      </c>
      <c r="O163" s="38">
        <v>-1.45</v>
      </c>
      <c r="P163" s="38">
        <f t="shared" si="172"/>
        <v>9.4850000000000012</v>
      </c>
      <c r="Q163" s="57">
        <f t="shared" si="144"/>
        <v>37</v>
      </c>
      <c r="R163" s="53">
        <v>12.38</v>
      </c>
      <c r="S163" s="11">
        <v>12.63</v>
      </c>
      <c r="T163" s="21">
        <f t="shared" si="165"/>
        <v>-1.9794140934283451E-2</v>
      </c>
      <c r="U163" s="38">
        <v>-0.9</v>
      </c>
      <c r="V163" s="38">
        <f t="shared" si="173"/>
        <v>11.48</v>
      </c>
      <c r="W163" s="39">
        <f t="shared" si="145"/>
        <v>19</v>
      </c>
      <c r="X163" s="53">
        <v>263.07</v>
      </c>
      <c r="Y163" s="11">
        <v>145.03</v>
      </c>
      <c r="Z163" s="21">
        <f t="shared" si="146"/>
        <v>0.81390057229538715</v>
      </c>
      <c r="AA163" s="37" t="s">
        <v>21</v>
      </c>
      <c r="AB163" s="59">
        <v>-42</v>
      </c>
      <c r="AC163" s="38">
        <f t="shared" si="174"/>
        <v>221.07</v>
      </c>
      <c r="AD163" s="39">
        <f t="shared" si="147"/>
        <v>46</v>
      </c>
      <c r="AE163" s="65">
        <v>3.41</v>
      </c>
      <c r="AF163" s="11">
        <v>2.84</v>
      </c>
      <c r="AG163" s="21">
        <f t="shared" si="148"/>
        <v>0.2007042253521128</v>
      </c>
      <c r="AH163" s="38">
        <v>0.7</v>
      </c>
      <c r="AI163" s="38">
        <f t="shared" si="176"/>
        <v>4.1100000000000003</v>
      </c>
      <c r="AJ163" s="38">
        <f t="shared" si="177"/>
        <v>-4.1100000000000003</v>
      </c>
      <c r="AK163" s="39">
        <f t="shared" si="149"/>
        <v>17</v>
      </c>
      <c r="AL163" s="65">
        <v>4.5199999999999996</v>
      </c>
      <c r="AM163" s="11">
        <v>3.44</v>
      </c>
      <c r="AN163" s="21">
        <f t="shared" si="150"/>
        <v>0.31395348837209291</v>
      </c>
      <c r="AO163" s="38">
        <v>1</v>
      </c>
      <c r="AP163" s="38">
        <f t="shared" si="169"/>
        <v>5.52</v>
      </c>
      <c r="AQ163" s="38">
        <f t="shared" si="170"/>
        <v>-5.52</v>
      </c>
      <c r="AR163" s="39">
        <f t="shared" si="151"/>
        <v>57</v>
      </c>
      <c r="AS163" s="62">
        <v>1.05</v>
      </c>
      <c r="AT163" s="11">
        <v>0.95</v>
      </c>
      <c r="AU163" s="21">
        <f t="shared" si="152"/>
        <v>0.10526315789473695</v>
      </c>
      <c r="AV163" s="38">
        <v>0.2</v>
      </c>
      <c r="AW163" s="38">
        <f t="shared" si="160"/>
        <v>1.25</v>
      </c>
      <c r="AX163" s="38">
        <f t="shared" si="161"/>
        <v>-1.25</v>
      </c>
      <c r="AY163" s="46">
        <f t="shared" si="153"/>
        <v>25</v>
      </c>
      <c r="AZ163" s="68">
        <v>12.13</v>
      </c>
      <c r="BA163" s="11">
        <v>12.13</v>
      </c>
      <c r="BB163" s="21">
        <f t="shared" si="154"/>
        <v>0</v>
      </c>
      <c r="BC163" s="38">
        <v>11.1</v>
      </c>
      <c r="BD163" s="38">
        <f t="shared" si="167"/>
        <v>23.23</v>
      </c>
      <c r="BE163" s="38">
        <f t="shared" si="168"/>
        <v>-23.23</v>
      </c>
      <c r="BF163" s="46">
        <f t="shared" si="155"/>
        <v>137</v>
      </c>
      <c r="BG163" s="68">
        <v>8.09</v>
      </c>
      <c r="BH163" s="11">
        <v>7.88</v>
      </c>
      <c r="BI163" s="21">
        <f t="shared" si="156"/>
        <v>2.6649746192893398E-2</v>
      </c>
      <c r="BJ163" s="38">
        <v>6.4</v>
      </c>
      <c r="BK163" s="38">
        <f t="shared" si="163"/>
        <v>14.49</v>
      </c>
      <c r="BL163" s="38">
        <f t="shared" si="164"/>
        <v>-14.49</v>
      </c>
      <c r="BM163" s="46">
        <f t="shared" si="157"/>
        <v>135</v>
      </c>
      <c r="BN163" s="68">
        <v>4.43</v>
      </c>
      <c r="BO163" s="11">
        <v>4.67</v>
      </c>
      <c r="BP163" s="21">
        <f t="shared" si="158"/>
        <v>-5.1391862955032168E-2</v>
      </c>
      <c r="BQ163" s="8">
        <v>2.5</v>
      </c>
      <c r="BR163" s="8">
        <f t="shared" si="175"/>
        <v>6.93</v>
      </c>
      <c r="BS163" s="8">
        <f t="shared" si="178"/>
        <v>-6.93</v>
      </c>
      <c r="BT163" s="60">
        <f t="shared" si="159"/>
        <v>79</v>
      </c>
    </row>
    <row r="164" spans="1:72" x14ac:dyDescent="0.3">
      <c r="A164" s="1">
        <v>932007</v>
      </c>
      <c r="B164" s="22" t="s">
        <v>192</v>
      </c>
      <c r="C164" s="26" t="s">
        <v>5</v>
      </c>
      <c r="D164" s="72">
        <f t="shared" si="142"/>
        <v>603</v>
      </c>
      <c r="E164" s="57">
        <f t="shared" si="143"/>
        <v>51</v>
      </c>
      <c r="F164" s="90" t="s">
        <v>256</v>
      </c>
      <c r="G164" s="91" t="s">
        <v>21</v>
      </c>
      <c r="H164" s="91" t="s">
        <v>21</v>
      </c>
      <c r="I164" s="92" t="s">
        <v>21</v>
      </c>
      <c r="J164" s="83">
        <v>22</v>
      </c>
      <c r="K164" s="53">
        <v>7.97</v>
      </c>
      <c r="L164" s="11"/>
      <c r="M164" s="21" t="str">
        <f t="shared" si="166"/>
        <v/>
      </c>
      <c r="N164" s="37">
        <f t="shared" si="171"/>
        <v>11.955</v>
      </c>
      <c r="O164" s="38">
        <v>-1.45</v>
      </c>
      <c r="P164" s="38">
        <f t="shared" si="172"/>
        <v>10.505000000000001</v>
      </c>
      <c r="Q164" s="57">
        <f t="shared" si="144"/>
        <v>137</v>
      </c>
      <c r="R164" s="53">
        <v>13.96</v>
      </c>
      <c r="S164" s="11"/>
      <c r="T164" s="21" t="str">
        <f t="shared" si="165"/>
        <v/>
      </c>
      <c r="U164" s="38">
        <v>-0.9</v>
      </c>
      <c r="V164" s="38">
        <f t="shared" si="173"/>
        <v>13.06</v>
      </c>
      <c r="W164" s="39">
        <f t="shared" si="145"/>
        <v>107</v>
      </c>
      <c r="X164" s="53">
        <v>260.64999999999998</v>
      </c>
      <c r="Y164" s="11"/>
      <c r="Z164" s="21" t="str">
        <f t="shared" ref="Z164:Z195" si="179">IF(Y164&gt;0,-((X164-Y164)/Y164)*-1,"")</f>
        <v/>
      </c>
      <c r="AA164" s="37" t="s">
        <v>21</v>
      </c>
      <c r="AB164" s="59">
        <v>-42</v>
      </c>
      <c r="AC164" s="38">
        <f t="shared" si="174"/>
        <v>218.64999999999998</v>
      </c>
      <c r="AD164" s="39">
        <f t="shared" si="147"/>
        <v>34</v>
      </c>
      <c r="AE164" s="65">
        <v>3.12</v>
      </c>
      <c r="AF164" s="11"/>
      <c r="AG164" s="21" t="str">
        <f t="shared" ref="AG164:AG195" si="180">IF(AF164&gt;0,-((AE164-AF164)/AF164)*-1,"")</f>
        <v/>
      </c>
      <c r="AH164" s="38">
        <v>0.7</v>
      </c>
      <c r="AI164" s="38">
        <f t="shared" si="176"/>
        <v>3.8200000000000003</v>
      </c>
      <c r="AJ164" s="38">
        <f t="shared" si="177"/>
        <v>-3.8200000000000003</v>
      </c>
      <c r="AK164" s="39">
        <f t="shared" si="149"/>
        <v>37</v>
      </c>
      <c r="AL164" s="65">
        <v>4.49</v>
      </c>
      <c r="AM164" s="11"/>
      <c r="AN164" s="21" t="str">
        <f t="shared" ref="AN164:AN195" si="181">IF(AM164&gt;0,-((AL164-AM164)/AM164)*-1,"")</f>
        <v/>
      </c>
      <c r="AO164" s="38">
        <v>1</v>
      </c>
      <c r="AP164" s="38">
        <f t="shared" si="169"/>
        <v>5.49</v>
      </c>
      <c r="AQ164" s="38">
        <f t="shared" si="170"/>
        <v>-5.49</v>
      </c>
      <c r="AR164" s="39">
        <f t="shared" si="151"/>
        <v>64</v>
      </c>
      <c r="AS164" s="62">
        <v>1.05</v>
      </c>
      <c r="AT164" s="11"/>
      <c r="AU164" s="21" t="str">
        <f t="shared" ref="AU164:AU195" si="182">IF(AT164&gt;0,-((AS164-AT164)/AT164)*-1,"")</f>
        <v/>
      </c>
      <c r="AV164" s="38">
        <v>0.2</v>
      </c>
      <c r="AW164" s="38">
        <f t="shared" si="160"/>
        <v>1.25</v>
      </c>
      <c r="AX164" s="38">
        <f t="shared" si="161"/>
        <v>-1.25</v>
      </c>
      <c r="AY164" s="46">
        <f t="shared" si="153"/>
        <v>25</v>
      </c>
      <c r="AZ164" s="68">
        <v>16.670000000000002</v>
      </c>
      <c r="BA164" s="11"/>
      <c r="BB164" s="21" t="str">
        <f t="shared" ref="BB164:BB195" si="183">IF(BA164&gt;0,-((AZ164-BA164)/BA164)*-1,"")</f>
        <v/>
      </c>
      <c r="BC164" s="38">
        <v>11.1</v>
      </c>
      <c r="BD164" s="38">
        <f t="shared" si="167"/>
        <v>27.770000000000003</v>
      </c>
      <c r="BE164" s="38">
        <f t="shared" si="168"/>
        <v>-27.770000000000003</v>
      </c>
      <c r="BF164" s="46">
        <f t="shared" si="155"/>
        <v>61</v>
      </c>
      <c r="BG164" s="68">
        <v>10.48</v>
      </c>
      <c r="BH164" s="11"/>
      <c r="BI164" s="21" t="str">
        <f t="shared" ref="BI164:BI195" si="184">IF(BH164&gt;0,-((BG164-BH164)/BH164)*-1,"")</f>
        <v/>
      </c>
      <c r="BJ164" s="38">
        <v>6.4</v>
      </c>
      <c r="BK164" s="38">
        <f t="shared" si="163"/>
        <v>16.880000000000003</v>
      </c>
      <c r="BL164" s="38">
        <f t="shared" si="164"/>
        <v>-16.880000000000003</v>
      </c>
      <c r="BM164" s="46">
        <f t="shared" si="157"/>
        <v>57</v>
      </c>
      <c r="BN164" s="68">
        <v>4.3600000000000003</v>
      </c>
      <c r="BO164" s="11"/>
      <c r="BP164" s="21" t="str">
        <f t="shared" si="158"/>
        <v/>
      </c>
      <c r="BQ164" s="8">
        <v>2.5</v>
      </c>
      <c r="BR164" s="8">
        <f t="shared" si="175"/>
        <v>6.86</v>
      </c>
      <c r="BS164" s="8">
        <f t="shared" si="178"/>
        <v>-6.86</v>
      </c>
      <c r="BT164" s="60">
        <f t="shared" si="159"/>
        <v>81</v>
      </c>
    </row>
    <row r="165" spans="1:72" x14ac:dyDescent="0.3">
      <c r="A165" s="1">
        <v>894292</v>
      </c>
      <c r="B165" s="22" t="s">
        <v>131</v>
      </c>
      <c r="C165" s="26" t="s">
        <v>5</v>
      </c>
      <c r="D165" s="72">
        <f t="shared" si="142"/>
        <v>687</v>
      </c>
      <c r="E165" s="57">
        <f t="shared" si="143"/>
        <v>60</v>
      </c>
      <c r="F165" s="7" t="s">
        <v>254</v>
      </c>
      <c r="G165" s="20">
        <f>-M165+AG165+AN165+AU165+BB165+BI165</f>
        <v>1.9753954016614943</v>
      </c>
      <c r="H165" s="20">
        <f>G165/6</f>
        <v>0.32923256694358238</v>
      </c>
      <c r="I165" s="19">
        <v>6</v>
      </c>
      <c r="J165" s="83">
        <v>21</v>
      </c>
      <c r="K165" s="53">
        <v>8.0299999999999994</v>
      </c>
      <c r="L165" s="11">
        <v>8.33</v>
      </c>
      <c r="M165" s="21">
        <f t="shared" si="166"/>
        <v>-3.601440576230501E-2</v>
      </c>
      <c r="N165" s="37">
        <f t="shared" si="171"/>
        <v>12.044999999999998</v>
      </c>
      <c r="O165" s="38">
        <v>-1.45</v>
      </c>
      <c r="P165" s="38">
        <f t="shared" si="172"/>
        <v>10.594999999999999</v>
      </c>
      <c r="Q165" s="57">
        <f t="shared" si="144"/>
        <v>149</v>
      </c>
      <c r="R165" s="53">
        <v>12.23</v>
      </c>
      <c r="S165" s="11">
        <v>13.86</v>
      </c>
      <c r="T165" s="21">
        <f t="shared" si="165"/>
        <v>-0.11760461760461753</v>
      </c>
      <c r="U165" s="38">
        <v>-0.9</v>
      </c>
      <c r="V165" s="38">
        <f t="shared" si="173"/>
        <v>11.33</v>
      </c>
      <c r="W165" s="39">
        <f t="shared" si="145"/>
        <v>13</v>
      </c>
      <c r="X165" s="53">
        <v>279</v>
      </c>
      <c r="Y165" s="11">
        <v>173.55</v>
      </c>
      <c r="Z165" s="21">
        <f t="shared" si="179"/>
        <v>0.60760587726879856</v>
      </c>
      <c r="AA165" s="37" t="s">
        <v>21</v>
      </c>
      <c r="AB165" s="59">
        <v>-42</v>
      </c>
      <c r="AC165" s="38">
        <f t="shared" si="174"/>
        <v>237</v>
      </c>
      <c r="AD165" s="39">
        <f t="shared" si="147"/>
        <v>86</v>
      </c>
      <c r="AE165" s="65">
        <v>2.88</v>
      </c>
      <c r="AF165" s="11">
        <v>2.65</v>
      </c>
      <c r="AG165" s="21">
        <f t="shared" si="180"/>
        <v>8.6792452830188674E-2</v>
      </c>
      <c r="AH165" s="38">
        <v>0.7</v>
      </c>
      <c r="AI165" s="38">
        <f t="shared" si="176"/>
        <v>3.58</v>
      </c>
      <c r="AJ165" s="38">
        <f t="shared" si="177"/>
        <v>-3.58</v>
      </c>
      <c r="AK165" s="39">
        <f t="shared" si="149"/>
        <v>73</v>
      </c>
      <c r="AL165" s="65">
        <v>4.1399999999999997</v>
      </c>
      <c r="AM165" s="11">
        <v>3.26</v>
      </c>
      <c r="AN165" s="21">
        <f t="shared" si="181"/>
        <v>0.26993865030674846</v>
      </c>
      <c r="AO165" s="38">
        <v>1</v>
      </c>
      <c r="AP165" s="38">
        <f t="shared" si="169"/>
        <v>5.14</v>
      </c>
      <c r="AQ165" s="38">
        <f t="shared" si="170"/>
        <v>-5.14</v>
      </c>
      <c r="AR165" s="39">
        <f t="shared" si="151"/>
        <v>105</v>
      </c>
      <c r="AS165" s="62">
        <v>0.95</v>
      </c>
      <c r="AT165" s="11">
        <v>0.9</v>
      </c>
      <c r="AU165" s="21">
        <f t="shared" si="182"/>
        <v>5.5555555555555483E-2</v>
      </c>
      <c r="AV165" s="38">
        <v>0.2</v>
      </c>
      <c r="AW165" s="38">
        <f t="shared" si="160"/>
        <v>1.1499999999999999</v>
      </c>
      <c r="AX165" s="38">
        <f t="shared" si="161"/>
        <v>-1.1499999999999999</v>
      </c>
      <c r="AY165" s="46">
        <f t="shared" si="153"/>
        <v>85</v>
      </c>
      <c r="AZ165" s="68">
        <v>16.940000000000001</v>
      </c>
      <c r="BA165" s="11">
        <v>11.57</v>
      </c>
      <c r="BB165" s="21">
        <f t="shared" si="183"/>
        <v>0.46413137424373385</v>
      </c>
      <c r="BC165" s="38">
        <v>11.1</v>
      </c>
      <c r="BD165" s="38">
        <f t="shared" si="167"/>
        <v>28.04</v>
      </c>
      <c r="BE165" s="38">
        <f t="shared" si="168"/>
        <v>-28.04</v>
      </c>
      <c r="BF165" s="46">
        <f t="shared" si="155"/>
        <v>56</v>
      </c>
      <c r="BG165" s="68">
        <v>11.14</v>
      </c>
      <c r="BH165" s="11">
        <v>5.4</v>
      </c>
      <c r="BI165" s="21">
        <f t="shared" si="184"/>
        <v>1.0629629629629629</v>
      </c>
      <c r="BJ165" s="38">
        <v>6.4</v>
      </c>
      <c r="BK165" s="38">
        <f t="shared" si="163"/>
        <v>17.54</v>
      </c>
      <c r="BL165" s="38">
        <f t="shared" si="164"/>
        <v>-17.54</v>
      </c>
      <c r="BM165" s="46">
        <f t="shared" si="157"/>
        <v>43</v>
      </c>
      <c r="BN165" s="68">
        <v>4.4800000000000004</v>
      </c>
      <c r="BO165" s="11">
        <v>3.43</v>
      </c>
      <c r="BP165" s="21">
        <f t="shared" si="158"/>
        <v>0.3061224489795919</v>
      </c>
      <c r="BQ165" s="8">
        <v>2.5</v>
      </c>
      <c r="BR165" s="8">
        <f t="shared" si="175"/>
        <v>6.98</v>
      </c>
      <c r="BS165" s="8">
        <f t="shared" si="178"/>
        <v>-6.98</v>
      </c>
      <c r="BT165" s="60">
        <f t="shared" si="159"/>
        <v>77</v>
      </c>
    </row>
    <row r="166" spans="1:72" x14ac:dyDescent="0.3">
      <c r="A166" s="1">
        <v>887422</v>
      </c>
      <c r="B166" s="22" t="s">
        <v>136</v>
      </c>
      <c r="C166" s="26" t="s">
        <v>5</v>
      </c>
      <c r="D166" s="72">
        <f t="shared" si="142"/>
        <v>700</v>
      </c>
      <c r="E166" s="57">
        <f t="shared" si="143"/>
        <v>63</v>
      </c>
      <c r="F166" s="7" t="s">
        <v>254</v>
      </c>
      <c r="G166" s="20">
        <f>-M166+AG166+AN166+AU166+BB166+BI166</f>
        <v>1.9974232921961057</v>
      </c>
      <c r="H166" s="20">
        <f>G166/6</f>
        <v>0.33290388203268428</v>
      </c>
      <c r="I166" s="19">
        <v>5</v>
      </c>
      <c r="J166" s="83">
        <v>19</v>
      </c>
      <c r="K166" s="53">
        <v>7.69</v>
      </c>
      <c r="L166" s="11">
        <v>8.14</v>
      </c>
      <c r="M166" s="21">
        <f t="shared" si="166"/>
        <v>-5.5282555282555303E-2</v>
      </c>
      <c r="N166" s="37">
        <f t="shared" si="171"/>
        <v>11.535</v>
      </c>
      <c r="O166" s="38">
        <v>-1.45</v>
      </c>
      <c r="P166" s="38">
        <f t="shared" si="172"/>
        <v>10.085000000000001</v>
      </c>
      <c r="Q166" s="57">
        <f t="shared" si="144"/>
        <v>85</v>
      </c>
      <c r="R166" s="53">
        <v>13.31</v>
      </c>
      <c r="S166" s="11">
        <v>14.24</v>
      </c>
      <c r="T166" s="21">
        <f t="shared" si="165"/>
        <v>-6.5308988764044923E-2</v>
      </c>
      <c r="U166" s="38">
        <v>-0.9</v>
      </c>
      <c r="V166" s="38">
        <f t="shared" si="173"/>
        <v>12.41</v>
      </c>
      <c r="W166" s="39">
        <f t="shared" si="145"/>
        <v>67</v>
      </c>
      <c r="X166" s="53">
        <v>244.05</v>
      </c>
      <c r="Y166" s="11">
        <v>143.19999999999999</v>
      </c>
      <c r="Z166" s="21">
        <f t="shared" si="179"/>
        <v>0.70425977653631311</v>
      </c>
      <c r="AA166" s="37" t="s">
        <v>21</v>
      </c>
      <c r="AB166" s="59">
        <v>-42</v>
      </c>
      <c r="AC166" s="38">
        <f t="shared" si="174"/>
        <v>202.05</v>
      </c>
      <c r="AD166" s="39">
        <f t="shared" si="147"/>
        <v>7</v>
      </c>
      <c r="AE166" s="65">
        <v>3.08</v>
      </c>
      <c r="AF166" s="11">
        <v>2.65</v>
      </c>
      <c r="AG166" s="21">
        <f t="shared" si="180"/>
        <v>0.1622641509433963</v>
      </c>
      <c r="AH166" s="38">
        <v>0.7</v>
      </c>
      <c r="AI166" s="38">
        <f t="shared" si="176"/>
        <v>3.7800000000000002</v>
      </c>
      <c r="AJ166" s="38">
        <f t="shared" si="177"/>
        <v>-3.7800000000000002</v>
      </c>
      <c r="AK166" s="39">
        <f t="shared" si="149"/>
        <v>41</v>
      </c>
      <c r="AL166" s="65">
        <v>4.1900000000000004</v>
      </c>
      <c r="AM166" s="11">
        <v>3.29</v>
      </c>
      <c r="AN166" s="21">
        <f t="shared" si="181"/>
        <v>0.27355623100303961</v>
      </c>
      <c r="AO166" s="38">
        <v>1</v>
      </c>
      <c r="AP166" s="38">
        <f t="shared" si="169"/>
        <v>5.19</v>
      </c>
      <c r="AQ166" s="38">
        <f t="shared" si="170"/>
        <v>-5.19</v>
      </c>
      <c r="AR166" s="39">
        <f t="shared" si="151"/>
        <v>97</v>
      </c>
      <c r="AS166" s="62">
        <v>0.95</v>
      </c>
      <c r="AT166" s="11">
        <v>0.85</v>
      </c>
      <c r="AU166" s="21">
        <f t="shared" si="182"/>
        <v>0.11764705882352938</v>
      </c>
      <c r="AV166" s="38">
        <v>0.2</v>
      </c>
      <c r="AW166" s="38">
        <f t="shared" si="160"/>
        <v>1.1499999999999999</v>
      </c>
      <c r="AX166" s="38">
        <f t="shared" si="161"/>
        <v>-1.1499999999999999</v>
      </c>
      <c r="AY166" s="46">
        <f t="shared" si="153"/>
        <v>85</v>
      </c>
      <c r="AZ166" s="68">
        <v>12.64</v>
      </c>
      <c r="BA166" s="11">
        <v>11.78</v>
      </c>
      <c r="BB166" s="21">
        <f t="shared" si="183"/>
        <v>7.3005093378607916E-2</v>
      </c>
      <c r="BC166" s="38">
        <v>11.1</v>
      </c>
      <c r="BD166" s="38">
        <f t="shared" si="167"/>
        <v>23.740000000000002</v>
      </c>
      <c r="BE166" s="38">
        <f t="shared" si="168"/>
        <v>-23.740000000000002</v>
      </c>
      <c r="BF166" s="46">
        <f t="shared" si="155"/>
        <v>122</v>
      </c>
      <c r="BG166" s="68">
        <v>10.050000000000001</v>
      </c>
      <c r="BH166" s="11">
        <v>4.34</v>
      </c>
      <c r="BI166" s="21">
        <f t="shared" si="184"/>
        <v>1.3156682027649771</v>
      </c>
      <c r="BJ166" s="38">
        <v>6.4</v>
      </c>
      <c r="BK166" s="38">
        <f t="shared" si="163"/>
        <v>16.450000000000003</v>
      </c>
      <c r="BL166" s="38">
        <f t="shared" si="164"/>
        <v>-16.450000000000003</v>
      </c>
      <c r="BM166" s="46">
        <f t="shared" si="157"/>
        <v>68</v>
      </c>
      <c r="BN166" s="68">
        <v>3.78</v>
      </c>
      <c r="BO166" s="11">
        <v>3.44</v>
      </c>
      <c r="BP166" s="21">
        <f t="shared" si="158"/>
        <v>9.8837209302325535E-2</v>
      </c>
      <c r="BQ166" s="8">
        <v>2.5</v>
      </c>
      <c r="BR166" s="8">
        <f t="shared" si="175"/>
        <v>6.2799999999999994</v>
      </c>
      <c r="BS166" s="8">
        <f t="shared" si="178"/>
        <v>-6.2799999999999994</v>
      </c>
      <c r="BT166" s="60">
        <f t="shared" si="159"/>
        <v>128</v>
      </c>
    </row>
    <row r="167" spans="1:72" x14ac:dyDescent="0.3">
      <c r="A167" s="1">
        <v>887399</v>
      </c>
      <c r="B167" s="22" t="s">
        <v>253</v>
      </c>
      <c r="C167" s="26" t="s">
        <v>5</v>
      </c>
      <c r="D167" s="72">
        <f t="shared" si="142"/>
        <v>756</v>
      </c>
      <c r="E167" s="57">
        <f t="shared" si="143"/>
        <v>67</v>
      </c>
      <c r="F167" s="90" t="s">
        <v>256</v>
      </c>
      <c r="G167" s="91" t="s">
        <v>21</v>
      </c>
      <c r="H167" s="91" t="s">
        <v>21</v>
      </c>
      <c r="I167" s="92" t="s">
        <v>21</v>
      </c>
      <c r="J167" s="83">
        <v>16</v>
      </c>
      <c r="K167" s="53">
        <v>8.09</v>
      </c>
      <c r="L167" s="11">
        <v>8.35</v>
      </c>
      <c r="M167" s="21">
        <f t="shared" si="166"/>
        <v>-3.113772455089818E-2</v>
      </c>
      <c r="N167" s="37">
        <f t="shared" si="171"/>
        <v>12.135</v>
      </c>
      <c r="O167" s="38">
        <v>-1.45</v>
      </c>
      <c r="P167" s="38">
        <f t="shared" si="172"/>
        <v>10.685</v>
      </c>
      <c r="Q167" s="57">
        <f t="shared" si="144"/>
        <v>156</v>
      </c>
      <c r="R167" s="53">
        <v>13.95</v>
      </c>
      <c r="S167" s="11"/>
      <c r="T167" s="21" t="str">
        <f t="shared" si="165"/>
        <v/>
      </c>
      <c r="U167" s="38">
        <v>-0.9</v>
      </c>
      <c r="V167" s="38">
        <f t="shared" si="173"/>
        <v>13.049999999999999</v>
      </c>
      <c r="W167" s="39">
        <f t="shared" si="145"/>
        <v>105</v>
      </c>
      <c r="X167" s="53">
        <v>248.98</v>
      </c>
      <c r="Y167" s="11"/>
      <c r="Z167" s="21" t="str">
        <f t="shared" si="179"/>
        <v/>
      </c>
      <c r="AA167" s="37" t="s">
        <v>21</v>
      </c>
      <c r="AB167" s="59">
        <v>-42</v>
      </c>
      <c r="AC167" s="38">
        <f t="shared" si="174"/>
        <v>206.98</v>
      </c>
      <c r="AD167" s="39">
        <f t="shared" si="147"/>
        <v>12</v>
      </c>
      <c r="AE167" s="65">
        <v>2.92</v>
      </c>
      <c r="AF167" s="11">
        <v>2.5499999999999998</v>
      </c>
      <c r="AG167" s="21">
        <f t="shared" si="180"/>
        <v>0.14509803921568631</v>
      </c>
      <c r="AH167" s="38">
        <v>0.7</v>
      </c>
      <c r="AI167" s="38">
        <f t="shared" si="176"/>
        <v>3.62</v>
      </c>
      <c r="AJ167" s="38">
        <f t="shared" si="177"/>
        <v>-3.62</v>
      </c>
      <c r="AK167" s="39">
        <f t="shared" si="149"/>
        <v>66</v>
      </c>
      <c r="AL167" s="65">
        <v>4.1100000000000003</v>
      </c>
      <c r="AM167" s="11">
        <v>3.42</v>
      </c>
      <c r="AN167" s="21">
        <f t="shared" si="181"/>
        <v>0.20175438596491241</v>
      </c>
      <c r="AO167" s="38">
        <v>1</v>
      </c>
      <c r="AP167" s="38">
        <f t="shared" si="169"/>
        <v>5.1100000000000003</v>
      </c>
      <c r="AQ167" s="38">
        <f t="shared" si="170"/>
        <v>-5.1100000000000003</v>
      </c>
      <c r="AR167" s="39">
        <f t="shared" si="151"/>
        <v>106</v>
      </c>
      <c r="AS167" s="62">
        <v>1.05</v>
      </c>
      <c r="AT167" s="11">
        <v>0.85</v>
      </c>
      <c r="AU167" s="21">
        <f t="shared" si="182"/>
        <v>0.2352941176470589</v>
      </c>
      <c r="AV167" s="38">
        <v>0.2</v>
      </c>
      <c r="AW167" s="38">
        <f t="shared" si="160"/>
        <v>1.25</v>
      </c>
      <c r="AX167" s="38">
        <f t="shared" si="161"/>
        <v>-1.25</v>
      </c>
      <c r="AY167" s="46">
        <f t="shared" si="153"/>
        <v>25</v>
      </c>
      <c r="AZ167" s="68">
        <v>16.309999999999999</v>
      </c>
      <c r="BA167" s="11">
        <v>16.309999999999999</v>
      </c>
      <c r="BB167" s="21">
        <f t="shared" si="183"/>
        <v>0</v>
      </c>
      <c r="BC167" s="38">
        <v>11.1</v>
      </c>
      <c r="BD167" s="38">
        <f t="shared" si="167"/>
        <v>27.409999999999997</v>
      </c>
      <c r="BE167" s="38">
        <f t="shared" si="168"/>
        <v>-27.409999999999997</v>
      </c>
      <c r="BF167" s="46">
        <f t="shared" si="155"/>
        <v>65</v>
      </c>
      <c r="BG167" s="68">
        <v>8.4</v>
      </c>
      <c r="BH167" s="11">
        <v>6.19</v>
      </c>
      <c r="BI167" s="21">
        <f t="shared" si="184"/>
        <v>0.35702746365105004</v>
      </c>
      <c r="BJ167" s="38">
        <v>6.4</v>
      </c>
      <c r="BK167" s="38">
        <f t="shared" si="163"/>
        <v>14.8</v>
      </c>
      <c r="BL167" s="38">
        <f t="shared" si="164"/>
        <v>-14.8</v>
      </c>
      <c r="BM167" s="46">
        <f t="shared" si="157"/>
        <v>121</v>
      </c>
      <c r="BN167" s="68">
        <v>4.09</v>
      </c>
      <c r="BO167" s="11"/>
      <c r="BP167" s="21" t="str">
        <f t="shared" si="158"/>
        <v/>
      </c>
      <c r="BQ167" s="8">
        <v>2.5</v>
      </c>
      <c r="BR167" s="8">
        <f t="shared" si="175"/>
        <v>6.59</v>
      </c>
      <c r="BS167" s="8">
        <f t="shared" si="178"/>
        <v>-6.59</v>
      </c>
      <c r="BT167" s="60">
        <f t="shared" si="159"/>
        <v>100</v>
      </c>
    </row>
    <row r="168" spans="1:72" x14ac:dyDescent="0.3">
      <c r="A168" s="1">
        <v>929147</v>
      </c>
      <c r="B168" s="22" t="s">
        <v>146</v>
      </c>
      <c r="C168" s="26" t="s">
        <v>5</v>
      </c>
      <c r="D168" s="72">
        <f t="shared" si="142"/>
        <v>817</v>
      </c>
      <c r="E168" s="57">
        <f t="shared" si="143"/>
        <v>77</v>
      </c>
      <c r="F168" s="90" t="s">
        <v>256</v>
      </c>
      <c r="G168" s="91" t="s">
        <v>21</v>
      </c>
      <c r="H168" s="91" t="s">
        <v>21</v>
      </c>
      <c r="I168" s="92" t="s">
        <v>21</v>
      </c>
      <c r="J168" s="83">
        <v>19</v>
      </c>
      <c r="K168" s="53">
        <v>7.4</v>
      </c>
      <c r="L168" s="11">
        <v>7.62</v>
      </c>
      <c r="M168" s="21">
        <f t="shared" si="166"/>
        <v>-2.8871391076115454E-2</v>
      </c>
      <c r="N168" s="37">
        <f t="shared" si="171"/>
        <v>11.100000000000001</v>
      </c>
      <c r="O168" s="38">
        <v>-1.45</v>
      </c>
      <c r="P168" s="38">
        <f t="shared" si="172"/>
        <v>9.6500000000000021</v>
      </c>
      <c r="Q168" s="57">
        <f t="shared" si="144"/>
        <v>45</v>
      </c>
      <c r="R168" s="53">
        <v>12.15</v>
      </c>
      <c r="S168" s="11"/>
      <c r="T168" s="21" t="str">
        <f t="shared" si="165"/>
        <v/>
      </c>
      <c r="U168" s="38">
        <v>-0.9</v>
      </c>
      <c r="V168" s="38">
        <f t="shared" si="173"/>
        <v>11.25</v>
      </c>
      <c r="W168" s="39">
        <f t="shared" si="145"/>
        <v>9</v>
      </c>
      <c r="X168" s="53">
        <v>276.81</v>
      </c>
      <c r="Y168" s="11">
        <v>152.85</v>
      </c>
      <c r="Z168" s="21">
        <f t="shared" si="179"/>
        <v>0.81099116781158009</v>
      </c>
      <c r="AA168" s="37" t="s">
        <v>21</v>
      </c>
      <c r="AB168" s="59">
        <v>-42</v>
      </c>
      <c r="AC168" s="38">
        <f t="shared" si="174"/>
        <v>234.81</v>
      </c>
      <c r="AD168" s="39">
        <f t="shared" si="147"/>
        <v>76</v>
      </c>
      <c r="AE168" s="65">
        <v>2.86</v>
      </c>
      <c r="AF168" s="11">
        <v>2.5</v>
      </c>
      <c r="AG168" s="21">
        <f t="shared" si="180"/>
        <v>0.14399999999999996</v>
      </c>
      <c r="AH168" s="38">
        <v>0.7</v>
      </c>
      <c r="AI168" s="38">
        <f t="shared" si="176"/>
        <v>3.5599999999999996</v>
      </c>
      <c r="AJ168" s="38">
        <f t="shared" si="177"/>
        <v>-3.5599999999999996</v>
      </c>
      <c r="AK168" s="39">
        <f t="shared" si="149"/>
        <v>78</v>
      </c>
      <c r="AL168" s="65">
        <v>3.67</v>
      </c>
      <c r="AM168" s="11">
        <v>2.79</v>
      </c>
      <c r="AN168" s="21">
        <f t="shared" si="181"/>
        <v>0.31541218637992829</v>
      </c>
      <c r="AO168" s="38">
        <v>1</v>
      </c>
      <c r="AP168" s="38">
        <f t="shared" si="169"/>
        <v>4.67</v>
      </c>
      <c r="AQ168" s="38">
        <f t="shared" si="170"/>
        <v>-4.67</v>
      </c>
      <c r="AR168" s="39">
        <f t="shared" si="151"/>
        <v>174</v>
      </c>
      <c r="AS168" s="62">
        <v>0.95</v>
      </c>
      <c r="AT168" s="11">
        <v>0.8</v>
      </c>
      <c r="AU168" s="21">
        <f t="shared" si="182"/>
        <v>0.18749999999999989</v>
      </c>
      <c r="AV168" s="38">
        <v>0.2</v>
      </c>
      <c r="AW168" s="38">
        <f t="shared" si="160"/>
        <v>1.1499999999999999</v>
      </c>
      <c r="AX168" s="38">
        <f t="shared" si="161"/>
        <v>-1.1499999999999999</v>
      </c>
      <c r="AY168" s="46">
        <f t="shared" si="153"/>
        <v>85</v>
      </c>
      <c r="AZ168" s="68">
        <v>12.04</v>
      </c>
      <c r="BA168" s="11">
        <v>7.42</v>
      </c>
      <c r="BB168" s="21">
        <f t="shared" si="183"/>
        <v>0.62264150943396213</v>
      </c>
      <c r="BC168" s="38">
        <v>11.1</v>
      </c>
      <c r="BD168" s="38">
        <f t="shared" si="167"/>
        <v>23.14</v>
      </c>
      <c r="BE168" s="38">
        <f t="shared" si="168"/>
        <v>-23.14</v>
      </c>
      <c r="BF168" s="46">
        <f t="shared" si="155"/>
        <v>138</v>
      </c>
      <c r="BG168" s="68">
        <v>8.49</v>
      </c>
      <c r="BH168" s="11">
        <v>6.82</v>
      </c>
      <c r="BI168" s="21">
        <f t="shared" si="184"/>
        <v>0.24486803519061581</v>
      </c>
      <c r="BJ168" s="38">
        <v>6.4</v>
      </c>
      <c r="BK168" s="38">
        <f t="shared" si="163"/>
        <v>14.89</v>
      </c>
      <c r="BL168" s="38">
        <f t="shared" si="164"/>
        <v>-14.89</v>
      </c>
      <c r="BM168" s="46">
        <f t="shared" si="157"/>
        <v>118</v>
      </c>
      <c r="BN168" s="68">
        <v>4.16</v>
      </c>
      <c r="BO168" s="11"/>
      <c r="BP168" s="21" t="str">
        <f t="shared" si="158"/>
        <v/>
      </c>
      <c r="BQ168" s="8">
        <v>2.5</v>
      </c>
      <c r="BR168" s="8">
        <f t="shared" si="175"/>
        <v>6.66</v>
      </c>
      <c r="BS168" s="8">
        <f t="shared" si="178"/>
        <v>-6.66</v>
      </c>
      <c r="BT168" s="60">
        <f t="shared" si="159"/>
        <v>94</v>
      </c>
    </row>
    <row r="169" spans="1:72" x14ac:dyDescent="0.3">
      <c r="A169" s="1">
        <v>887400</v>
      </c>
      <c r="B169" s="22" t="s">
        <v>134</v>
      </c>
      <c r="C169" s="26" t="s">
        <v>5</v>
      </c>
      <c r="D169" s="72">
        <f t="shared" si="142"/>
        <v>901</v>
      </c>
      <c r="E169" s="57">
        <f t="shared" si="143"/>
        <v>96</v>
      </c>
      <c r="F169" s="90" t="s">
        <v>256</v>
      </c>
      <c r="G169" s="91" t="s">
        <v>21</v>
      </c>
      <c r="H169" s="91" t="s">
        <v>21</v>
      </c>
      <c r="I169" s="92" t="s">
        <v>21</v>
      </c>
      <c r="J169" s="83">
        <v>15</v>
      </c>
      <c r="K169" s="53">
        <v>8.01</v>
      </c>
      <c r="L169" s="11">
        <v>8.35</v>
      </c>
      <c r="M169" s="21">
        <f t="shared" si="166"/>
        <v>-4.0718562874251484E-2</v>
      </c>
      <c r="N169" s="37">
        <f t="shared" si="171"/>
        <v>12.015000000000001</v>
      </c>
      <c r="O169" s="38">
        <v>-1.45</v>
      </c>
      <c r="P169" s="38">
        <f t="shared" si="172"/>
        <v>10.565000000000001</v>
      </c>
      <c r="Q169" s="57">
        <f t="shared" si="144"/>
        <v>146</v>
      </c>
      <c r="R169" s="53">
        <v>13.98</v>
      </c>
      <c r="S169" s="11"/>
      <c r="T169" s="21" t="str">
        <f t="shared" si="165"/>
        <v/>
      </c>
      <c r="U169" s="38">
        <v>-0.9</v>
      </c>
      <c r="V169" s="38">
        <f t="shared" si="173"/>
        <v>13.08</v>
      </c>
      <c r="W169" s="39">
        <f t="shared" si="145"/>
        <v>110</v>
      </c>
      <c r="X169" s="53">
        <v>304.91000000000003</v>
      </c>
      <c r="Y169" s="11"/>
      <c r="Z169" s="21" t="str">
        <f t="shared" si="179"/>
        <v/>
      </c>
      <c r="AA169" s="37" t="s">
        <v>21</v>
      </c>
      <c r="AB169" s="59">
        <v>-42</v>
      </c>
      <c r="AC169" s="38">
        <f t="shared" si="174"/>
        <v>262.91000000000003</v>
      </c>
      <c r="AD169" s="39">
        <f t="shared" si="147"/>
        <v>173</v>
      </c>
      <c r="AE169" s="65">
        <v>3.06</v>
      </c>
      <c r="AF169" s="11"/>
      <c r="AG169" s="21" t="str">
        <f t="shared" si="180"/>
        <v/>
      </c>
      <c r="AH169" s="38">
        <v>0.7</v>
      </c>
      <c r="AI169" s="38">
        <f t="shared" si="176"/>
        <v>3.76</v>
      </c>
      <c r="AJ169" s="38">
        <f t="shared" si="177"/>
        <v>-3.76</v>
      </c>
      <c r="AK169" s="39">
        <f t="shared" si="149"/>
        <v>44</v>
      </c>
      <c r="AL169" s="65">
        <v>4.47</v>
      </c>
      <c r="AM169" s="11"/>
      <c r="AN169" s="21" t="str">
        <f t="shared" si="181"/>
        <v/>
      </c>
      <c r="AO169" s="38">
        <v>1</v>
      </c>
      <c r="AP169" s="38">
        <f t="shared" si="169"/>
        <v>5.47</v>
      </c>
      <c r="AQ169" s="38">
        <f t="shared" si="170"/>
        <v>-5.47</v>
      </c>
      <c r="AR169" s="39">
        <f t="shared" si="151"/>
        <v>65</v>
      </c>
      <c r="AS169" s="62">
        <v>0.95</v>
      </c>
      <c r="AT169" s="11"/>
      <c r="AU169" s="21" t="str">
        <f t="shared" si="182"/>
        <v/>
      </c>
      <c r="AV169" s="38">
        <v>0.2</v>
      </c>
      <c r="AW169" s="38">
        <f t="shared" si="160"/>
        <v>1.1499999999999999</v>
      </c>
      <c r="AX169" s="38">
        <f t="shared" si="161"/>
        <v>-1.1499999999999999</v>
      </c>
      <c r="AY169" s="46">
        <f t="shared" si="153"/>
        <v>85</v>
      </c>
      <c r="AZ169" s="68">
        <v>15.17</v>
      </c>
      <c r="BA169" s="11"/>
      <c r="BB169" s="21" t="str">
        <f t="shared" si="183"/>
        <v/>
      </c>
      <c r="BC169" s="38">
        <v>11.1</v>
      </c>
      <c r="BD169" s="38">
        <f t="shared" si="167"/>
        <v>26.27</v>
      </c>
      <c r="BE169" s="38">
        <f t="shared" si="168"/>
        <v>-26.27</v>
      </c>
      <c r="BF169" s="46">
        <f t="shared" si="155"/>
        <v>80</v>
      </c>
      <c r="BG169" s="68">
        <v>9.2899999999999991</v>
      </c>
      <c r="BH169" s="11"/>
      <c r="BI169" s="21" t="str">
        <f t="shared" si="184"/>
        <v/>
      </c>
      <c r="BJ169" s="38">
        <v>6.4</v>
      </c>
      <c r="BK169" s="38">
        <f t="shared" si="163"/>
        <v>15.69</v>
      </c>
      <c r="BL169" s="38">
        <f t="shared" si="164"/>
        <v>-15.69</v>
      </c>
      <c r="BM169" s="46">
        <f t="shared" si="157"/>
        <v>93</v>
      </c>
      <c r="BN169" s="68">
        <v>4.0199999999999996</v>
      </c>
      <c r="BO169" s="11"/>
      <c r="BP169" s="21" t="str">
        <f t="shared" si="158"/>
        <v/>
      </c>
      <c r="BQ169" s="8">
        <v>2.5</v>
      </c>
      <c r="BR169" s="8">
        <f t="shared" si="175"/>
        <v>6.52</v>
      </c>
      <c r="BS169" s="8">
        <f t="shared" si="178"/>
        <v>-6.52</v>
      </c>
      <c r="BT169" s="60">
        <f t="shared" si="159"/>
        <v>105</v>
      </c>
    </row>
    <row r="170" spans="1:72" x14ac:dyDescent="0.3">
      <c r="A170" s="1">
        <v>912260</v>
      </c>
      <c r="B170" s="22" t="s">
        <v>132</v>
      </c>
      <c r="C170" s="26" t="s">
        <v>5</v>
      </c>
      <c r="D170" s="72">
        <f t="shared" si="142"/>
        <v>963</v>
      </c>
      <c r="E170" s="57">
        <f t="shared" si="143"/>
        <v>105</v>
      </c>
      <c r="F170" s="90" t="s">
        <v>256</v>
      </c>
      <c r="G170" s="91" t="s">
        <v>21</v>
      </c>
      <c r="H170" s="91" t="s">
        <v>21</v>
      </c>
      <c r="I170" s="92" t="s">
        <v>21</v>
      </c>
      <c r="J170" s="83">
        <v>15</v>
      </c>
      <c r="K170" s="53">
        <v>8.06</v>
      </c>
      <c r="L170" s="11">
        <v>8.2100000000000009</v>
      </c>
      <c r="M170" s="21">
        <f t="shared" si="166"/>
        <v>-1.8270401948842916E-2</v>
      </c>
      <c r="N170" s="37">
        <f t="shared" si="171"/>
        <v>12.09</v>
      </c>
      <c r="O170" s="38">
        <v>-1.45</v>
      </c>
      <c r="P170" s="38">
        <f t="shared" si="172"/>
        <v>10.64</v>
      </c>
      <c r="Q170" s="57">
        <f t="shared" si="144"/>
        <v>151</v>
      </c>
      <c r="R170" s="53">
        <v>13.87</v>
      </c>
      <c r="S170" s="11">
        <v>13.79</v>
      </c>
      <c r="T170" s="21">
        <f t="shared" si="165"/>
        <v>5.8013052936910859E-3</v>
      </c>
      <c r="U170" s="38">
        <v>-0.9</v>
      </c>
      <c r="V170" s="38">
        <f t="shared" si="173"/>
        <v>12.969999999999999</v>
      </c>
      <c r="W170" s="39">
        <f t="shared" si="145"/>
        <v>96</v>
      </c>
      <c r="X170" s="53">
        <v>278.02999999999997</v>
      </c>
      <c r="Y170" s="11">
        <v>149.43</v>
      </c>
      <c r="Z170" s="21">
        <f t="shared" si="179"/>
        <v>0.86060362711637528</v>
      </c>
      <c r="AA170" s="37" t="s">
        <v>21</v>
      </c>
      <c r="AB170" s="59">
        <v>-42</v>
      </c>
      <c r="AC170" s="38">
        <f t="shared" si="174"/>
        <v>236.02999999999997</v>
      </c>
      <c r="AD170" s="39">
        <f t="shared" si="147"/>
        <v>81</v>
      </c>
      <c r="AE170" s="65">
        <v>3</v>
      </c>
      <c r="AF170" s="11">
        <v>2.67</v>
      </c>
      <c r="AG170" s="21">
        <f t="shared" si="180"/>
        <v>0.12359550561797755</v>
      </c>
      <c r="AH170" s="38">
        <v>0.7</v>
      </c>
      <c r="AI170" s="38">
        <f t="shared" si="176"/>
        <v>3.7</v>
      </c>
      <c r="AJ170" s="38">
        <f t="shared" si="177"/>
        <v>-3.7</v>
      </c>
      <c r="AK170" s="39">
        <f t="shared" si="149"/>
        <v>55</v>
      </c>
      <c r="AL170" s="65">
        <v>3.17</v>
      </c>
      <c r="AM170" s="11">
        <v>3.17</v>
      </c>
      <c r="AN170" s="21">
        <f t="shared" si="181"/>
        <v>0</v>
      </c>
      <c r="AO170" s="38">
        <v>1</v>
      </c>
      <c r="AP170" s="38">
        <f t="shared" si="169"/>
        <v>4.17</v>
      </c>
      <c r="AQ170" s="38">
        <f t="shared" si="170"/>
        <v>-4.17</v>
      </c>
      <c r="AR170" s="39">
        <f t="shared" si="151"/>
        <v>192</v>
      </c>
      <c r="AS170" s="62">
        <v>0.95</v>
      </c>
      <c r="AT170" s="11">
        <v>0.9</v>
      </c>
      <c r="AU170" s="21">
        <f t="shared" si="182"/>
        <v>5.5555555555555483E-2</v>
      </c>
      <c r="AV170" s="38">
        <v>0.2</v>
      </c>
      <c r="AW170" s="38">
        <f t="shared" si="160"/>
        <v>1.1499999999999999</v>
      </c>
      <c r="AX170" s="38">
        <f t="shared" si="161"/>
        <v>-1.1499999999999999</v>
      </c>
      <c r="AY170" s="46">
        <f t="shared" si="153"/>
        <v>85</v>
      </c>
      <c r="AZ170" s="68">
        <v>12.8</v>
      </c>
      <c r="BA170" s="11">
        <v>10.83</v>
      </c>
      <c r="BB170" s="21">
        <f t="shared" si="183"/>
        <v>0.18190212373037865</v>
      </c>
      <c r="BC170" s="38">
        <v>11.1</v>
      </c>
      <c r="BD170" s="38">
        <f t="shared" si="167"/>
        <v>23.9</v>
      </c>
      <c r="BE170" s="38">
        <f t="shared" si="168"/>
        <v>-23.9</v>
      </c>
      <c r="BF170" s="46">
        <f t="shared" si="155"/>
        <v>118</v>
      </c>
      <c r="BG170" s="68">
        <v>8.3699999999999992</v>
      </c>
      <c r="BH170" s="11">
        <v>8.3699999999999992</v>
      </c>
      <c r="BI170" s="21">
        <f t="shared" si="184"/>
        <v>0</v>
      </c>
      <c r="BJ170" s="38">
        <v>6.4</v>
      </c>
      <c r="BK170" s="38">
        <f t="shared" si="163"/>
        <v>14.77</v>
      </c>
      <c r="BL170" s="38">
        <f t="shared" si="164"/>
        <v>-14.77</v>
      </c>
      <c r="BM170" s="46">
        <f t="shared" si="157"/>
        <v>123</v>
      </c>
      <c r="BN170" s="68">
        <v>4.7300000000000004</v>
      </c>
      <c r="BO170" s="11">
        <v>4.05</v>
      </c>
      <c r="BP170" s="21">
        <f t="shared" si="158"/>
        <v>0.1679012345679014</v>
      </c>
      <c r="BQ170" s="8">
        <v>2.5</v>
      </c>
      <c r="BR170" s="8">
        <f t="shared" si="175"/>
        <v>7.23</v>
      </c>
      <c r="BS170" s="8">
        <f t="shared" si="178"/>
        <v>-7.23</v>
      </c>
      <c r="BT170" s="60">
        <f t="shared" si="159"/>
        <v>62</v>
      </c>
    </row>
    <row r="171" spans="1:72" x14ac:dyDescent="0.3">
      <c r="A171" s="1">
        <v>887411</v>
      </c>
      <c r="B171" s="22" t="s">
        <v>142</v>
      </c>
      <c r="C171" s="26" t="s">
        <v>5</v>
      </c>
      <c r="D171" s="72">
        <f t="shared" si="142"/>
        <v>969</v>
      </c>
      <c r="E171" s="57">
        <f t="shared" si="143"/>
        <v>106</v>
      </c>
      <c r="F171" s="7" t="s">
        <v>254</v>
      </c>
      <c r="G171" s="20">
        <f>-M171+AG171+AN171+AU171+BB171+BI171</f>
        <v>1.3134108002740654</v>
      </c>
      <c r="H171" s="20">
        <f>G171/6</f>
        <v>0.21890180004567758</v>
      </c>
      <c r="I171" s="19">
        <v>26</v>
      </c>
      <c r="J171" s="83">
        <v>15</v>
      </c>
      <c r="K171" s="53">
        <v>8.42</v>
      </c>
      <c r="L171" s="11">
        <v>8.58</v>
      </c>
      <c r="M171" s="21">
        <f t="shared" si="166"/>
        <v>-1.8648018648018665E-2</v>
      </c>
      <c r="N171" s="37">
        <f t="shared" si="171"/>
        <v>12.629999999999999</v>
      </c>
      <c r="O171" s="38">
        <v>-1.45</v>
      </c>
      <c r="P171" s="38">
        <f t="shared" si="172"/>
        <v>11.18</v>
      </c>
      <c r="Q171" s="57">
        <f t="shared" si="144"/>
        <v>191</v>
      </c>
      <c r="R171" s="53">
        <v>12.84</v>
      </c>
      <c r="S171" s="11">
        <v>15.12</v>
      </c>
      <c r="T171" s="21">
        <f t="shared" si="165"/>
        <v>-0.15079365079365076</v>
      </c>
      <c r="U171" s="38">
        <v>-0.9</v>
      </c>
      <c r="V171" s="38">
        <f t="shared" si="173"/>
        <v>11.94</v>
      </c>
      <c r="W171" s="39">
        <f t="shared" si="145"/>
        <v>42</v>
      </c>
      <c r="X171" s="53">
        <v>257.61</v>
      </c>
      <c r="Y171" s="11">
        <v>155.77000000000001</v>
      </c>
      <c r="Z171" s="21">
        <f t="shared" si="179"/>
        <v>0.65378442575592222</v>
      </c>
      <c r="AA171" s="37" t="s">
        <v>21</v>
      </c>
      <c r="AB171" s="59">
        <v>-42</v>
      </c>
      <c r="AC171" s="38">
        <f t="shared" si="174"/>
        <v>215.61</v>
      </c>
      <c r="AD171" s="39">
        <f t="shared" si="147"/>
        <v>25</v>
      </c>
      <c r="AE171" s="65">
        <v>2.62</v>
      </c>
      <c r="AF171" s="11">
        <v>2.59</v>
      </c>
      <c r="AG171" s="21">
        <f t="shared" si="180"/>
        <v>1.158301158301168E-2</v>
      </c>
      <c r="AH171" s="38">
        <v>0.7</v>
      </c>
      <c r="AI171" s="38">
        <f t="shared" si="176"/>
        <v>3.3200000000000003</v>
      </c>
      <c r="AJ171" s="38">
        <f t="shared" si="177"/>
        <v>-3.3200000000000003</v>
      </c>
      <c r="AK171" s="39">
        <f t="shared" si="149"/>
        <v>137</v>
      </c>
      <c r="AL171" s="65">
        <v>4.01</v>
      </c>
      <c r="AM171" s="11">
        <v>3.24</v>
      </c>
      <c r="AN171" s="21">
        <f t="shared" si="181"/>
        <v>0.23765432098765418</v>
      </c>
      <c r="AO171" s="38">
        <v>1</v>
      </c>
      <c r="AP171" s="38">
        <f t="shared" si="169"/>
        <v>5.01</v>
      </c>
      <c r="AQ171" s="38">
        <f t="shared" si="170"/>
        <v>-5.01</v>
      </c>
      <c r="AR171" s="39">
        <f t="shared" si="151"/>
        <v>124</v>
      </c>
      <c r="AS171" s="62">
        <v>0.9</v>
      </c>
      <c r="AT171" s="11">
        <v>0.85</v>
      </c>
      <c r="AU171" s="21">
        <f t="shared" si="182"/>
        <v>5.8823529411764761E-2</v>
      </c>
      <c r="AV171" s="38">
        <v>0.2</v>
      </c>
      <c r="AW171" s="38">
        <f t="shared" si="160"/>
        <v>1.1000000000000001</v>
      </c>
      <c r="AX171" s="38">
        <f t="shared" si="161"/>
        <v>-1.1000000000000001</v>
      </c>
      <c r="AY171" s="46">
        <f t="shared" si="153"/>
        <v>107</v>
      </c>
      <c r="AZ171" s="68">
        <v>12.49</v>
      </c>
      <c r="BA171" s="11">
        <v>10.3</v>
      </c>
      <c r="BB171" s="21">
        <f t="shared" si="183"/>
        <v>0.21262135922330092</v>
      </c>
      <c r="BC171" s="38">
        <v>11.1</v>
      </c>
      <c r="BD171" s="38">
        <f t="shared" si="167"/>
        <v>23.59</v>
      </c>
      <c r="BE171" s="38">
        <f t="shared" si="168"/>
        <v>-23.59</v>
      </c>
      <c r="BF171" s="46">
        <f t="shared" si="155"/>
        <v>127</v>
      </c>
      <c r="BG171" s="68">
        <v>10.130000000000001</v>
      </c>
      <c r="BH171" s="11">
        <v>5.71</v>
      </c>
      <c r="BI171" s="21">
        <f t="shared" si="184"/>
        <v>0.77408056042031537</v>
      </c>
      <c r="BJ171" s="38">
        <v>6.4</v>
      </c>
      <c r="BK171" s="38">
        <f t="shared" si="163"/>
        <v>16.53</v>
      </c>
      <c r="BL171" s="38">
        <f t="shared" si="164"/>
        <v>-16.53</v>
      </c>
      <c r="BM171" s="46">
        <f t="shared" si="157"/>
        <v>65</v>
      </c>
      <c r="BN171" s="68">
        <v>3.41</v>
      </c>
      <c r="BO171" s="11">
        <v>4.17</v>
      </c>
      <c r="BP171" s="21">
        <f t="shared" si="158"/>
        <v>-0.1822541966426858</v>
      </c>
      <c r="BQ171" s="8">
        <v>2.5</v>
      </c>
      <c r="BR171" s="8">
        <f t="shared" si="175"/>
        <v>5.91</v>
      </c>
      <c r="BS171" s="8">
        <f t="shared" si="178"/>
        <v>-5.91</v>
      </c>
      <c r="BT171" s="60">
        <f t="shared" si="159"/>
        <v>151</v>
      </c>
    </row>
    <row r="172" spans="1:72" x14ac:dyDescent="0.3">
      <c r="A172" s="1">
        <v>887414</v>
      </c>
      <c r="B172" s="22" t="s">
        <v>145</v>
      </c>
      <c r="C172" s="26" t="s">
        <v>5</v>
      </c>
      <c r="D172" s="72">
        <f t="shared" si="142"/>
        <v>995</v>
      </c>
      <c r="E172" s="57">
        <f t="shared" si="143"/>
        <v>111</v>
      </c>
      <c r="F172" s="7" t="s">
        <v>254</v>
      </c>
      <c r="G172" s="20">
        <f>-M172+AG172+AN172+AU172+BB172+BI172</f>
        <v>1.7447113698907355</v>
      </c>
      <c r="H172" s="20">
        <f>G172/6</f>
        <v>0.2907852283151226</v>
      </c>
      <c r="I172" s="19">
        <v>11</v>
      </c>
      <c r="J172" s="83">
        <v>16</v>
      </c>
      <c r="K172" s="53">
        <v>7.79</v>
      </c>
      <c r="L172" s="11">
        <v>8.23</v>
      </c>
      <c r="M172" s="21">
        <f t="shared" si="166"/>
        <v>-5.3462940461725443E-2</v>
      </c>
      <c r="N172" s="37">
        <f t="shared" si="171"/>
        <v>11.685</v>
      </c>
      <c r="O172" s="38">
        <v>-1.45</v>
      </c>
      <c r="P172" s="38">
        <f t="shared" si="172"/>
        <v>10.235000000000001</v>
      </c>
      <c r="Q172" s="57">
        <f t="shared" si="144"/>
        <v>109</v>
      </c>
      <c r="R172" s="53">
        <v>13.2</v>
      </c>
      <c r="S172" s="11">
        <v>15.08</v>
      </c>
      <c r="T172" s="21">
        <f t="shared" si="165"/>
        <v>-0.12466843501326265</v>
      </c>
      <c r="U172" s="38">
        <v>-0.9</v>
      </c>
      <c r="V172" s="38">
        <f t="shared" si="173"/>
        <v>12.299999999999999</v>
      </c>
      <c r="W172" s="39">
        <f t="shared" si="145"/>
        <v>58</v>
      </c>
      <c r="X172" s="53">
        <v>284.87</v>
      </c>
      <c r="Y172" s="11">
        <v>171.86</v>
      </c>
      <c r="Z172" s="21">
        <f t="shared" si="179"/>
        <v>0.6575701152100546</v>
      </c>
      <c r="AA172" s="37" t="s">
        <v>21</v>
      </c>
      <c r="AB172" s="59">
        <v>-42</v>
      </c>
      <c r="AC172" s="38">
        <f t="shared" si="174"/>
        <v>242.87</v>
      </c>
      <c r="AD172" s="39">
        <f t="shared" si="147"/>
        <v>112</v>
      </c>
      <c r="AE172" s="65">
        <v>2.88</v>
      </c>
      <c r="AF172" s="11">
        <v>2.4</v>
      </c>
      <c r="AG172" s="21">
        <f t="shared" si="180"/>
        <v>0.2</v>
      </c>
      <c r="AH172" s="38">
        <v>0.7</v>
      </c>
      <c r="AI172" s="38">
        <f t="shared" si="176"/>
        <v>3.58</v>
      </c>
      <c r="AJ172" s="38">
        <f t="shared" si="177"/>
        <v>-3.58</v>
      </c>
      <c r="AK172" s="39">
        <f t="shared" si="149"/>
        <v>73</v>
      </c>
      <c r="AL172" s="65">
        <v>3.7</v>
      </c>
      <c r="AM172" s="11">
        <v>2.9</v>
      </c>
      <c r="AN172" s="21">
        <f t="shared" si="181"/>
        <v>0.27586206896551735</v>
      </c>
      <c r="AO172" s="38">
        <v>1</v>
      </c>
      <c r="AP172" s="38">
        <f t="shared" si="169"/>
        <v>4.7</v>
      </c>
      <c r="AQ172" s="38">
        <f t="shared" si="170"/>
        <v>-4.7</v>
      </c>
      <c r="AR172" s="39">
        <f t="shared" si="151"/>
        <v>169</v>
      </c>
      <c r="AS172" s="62">
        <v>0.95</v>
      </c>
      <c r="AT172" s="11">
        <v>0.8</v>
      </c>
      <c r="AU172" s="21">
        <f t="shared" si="182"/>
        <v>0.18749999999999989</v>
      </c>
      <c r="AV172" s="38">
        <v>0.2</v>
      </c>
      <c r="AW172" s="38">
        <f t="shared" si="160"/>
        <v>1.1499999999999999</v>
      </c>
      <c r="AX172" s="38">
        <f t="shared" si="161"/>
        <v>-1.1499999999999999</v>
      </c>
      <c r="AY172" s="46">
        <f t="shared" si="153"/>
        <v>85</v>
      </c>
      <c r="AZ172" s="68">
        <v>14.16</v>
      </c>
      <c r="BA172" s="11">
        <v>9.2799999999999994</v>
      </c>
      <c r="BB172" s="21">
        <f t="shared" si="183"/>
        <v>0.52586206896551735</v>
      </c>
      <c r="BC172" s="38">
        <v>11.1</v>
      </c>
      <c r="BD172" s="38">
        <f t="shared" si="167"/>
        <v>25.259999999999998</v>
      </c>
      <c r="BE172" s="38">
        <f t="shared" si="168"/>
        <v>-25.259999999999998</v>
      </c>
      <c r="BF172" s="46">
        <f t="shared" si="155"/>
        <v>96</v>
      </c>
      <c r="BG172" s="68">
        <v>7.42</v>
      </c>
      <c r="BH172" s="11">
        <v>4.9400000000000004</v>
      </c>
      <c r="BI172" s="21">
        <f t="shared" si="184"/>
        <v>0.50202429149797556</v>
      </c>
      <c r="BJ172" s="38">
        <v>6.4</v>
      </c>
      <c r="BK172" s="38">
        <f t="shared" si="163"/>
        <v>13.82</v>
      </c>
      <c r="BL172" s="38">
        <f t="shared" si="164"/>
        <v>-13.82</v>
      </c>
      <c r="BM172" s="46">
        <f t="shared" si="157"/>
        <v>150</v>
      </c>
      <c r="BN172" s="68">
        <v>3.57</v>
      </c>
      <c r="BO172" s="11">
        <v>3.29</v>
      </c>
      <c r="BP172" s="21">
        <f t="shared" si="158"/>
        <v>8.5106382978723347E-2</v>
      </c>
      <c r="BQ172" s="8">
        <v>2.5</v>
      </c>
      <c r="BR172" s="8">
        <f t="shared" si="175"/>
        <v>6.07</v>
      </c>
      <c r="BS172" s="8">
        <f t="shared" si="178"/>
        <v>-6.07</v>
      </c>
      <c r="BT172" s="60">
        <f t="shared" si="159"/>
        <v>143</v>
      </c>
    </row>
    <row r="173" spans="1:72" x14ac:dyDescent="0.3">
      <c r="A173" s="1">
        <v>887407</v>
      </c>
      <c r="B173" s="22" t="s">
        <v>137</v>
      </c>
      <c r="C173" s="26" t="s">
        <v>5</v>
      </c>
      <c r="D173" s="72">
        <f t="shared" si="142"/>
        <v>1078</v>
      </c>
      <c r="E173" s="57">
        <f t="shared" si="143"/>
        <v>123</v>
      </c>
      <c r="F173" s="7" t="s">
        <v>254</v>
      </c>
      <c r="G173" s="20">
        <f>-M173+AG173+AN173+AU173+BB173+BI173</f>
        <v>1.4048796527733209</v>
      </c>
      <c r="H173" s="20">
        <f>G173/6</f>
        <v>0.23414660879555349</v>
      </c>
      <c r="I173" s="19">
        <v>22</v>
      </c>
      <c r="J173" s="83">
        <v>23</v>
      </c>
      <c r="K173" s="53">
        <v>8.08</v>
      </c>
      <c r="L173" s="11">
        <v>8.36</v>
      </c>
      <c r="M173" s="21">
        <f t="shared" si="166"/>
        <v>-3.3492822966507102E-2</v>
      </c>
      <c r="N173" s="37">
        <f t="shared" si="171"/>
        <v>12.120000000000001</v>
      </c>
      <c r="O173" s="38">
        <v>-1.45</v>
      </c>
      <c r="P173" s="38">
        <f t="shared" si="172"/>
        <v>10.670000000000002</v>
      </c>
      <c r="Q173" s="57">
        <f t="shared" si="144"/>
        <v>155</v>
      </c>
      <c r="R173" s="53">
        <v>13.47</v>
      </c>
      <c r="S173" s="11">
        <v>14.16</v>
      </c>
      <c r="T173" s="21">
        <f t="shared" si="165"/>
        <v>-4.8728813559322001E-2</v>
      </c>
      <c r="U173" s="38">
        <v>-0.9</v>
      </c>
      <c r="V173" s="38">
        <f t="shared" si="173"/>
        <v>12.57</v>
      </c>
      <c r="W173" s="39">
        <f t="shared" si="145"/>
        <v>76</v>
      </c>
      <c r="X173" s="53">
        <v>296.85000000000002</v>
      </c>
      <c r="Y173" s="11">
        <v>174.2</v>
      </c>
      <c r="Z173" s="21">
        <f t="shared" si="179"/>
        <v>0.70407577497129759</v>
      </c>
      <c r="AA173" s="37" t="s">
        <v>21</v>
      </c>
      <c r="AB173" s="59">
        <v>-42</v>
      </c>
      <c r="AC173" s="38">
        <f t="shared" si="174"/>
        <v>254.85000000000002</v>
      </c>
      <c r="AD173" s="39">
        <f t="shared" si="147"/>
        <v>148</v>
      </c>
      <c r="AE173" s="65">
        <v>2.69</v>
      </c>
      <c r="AF173" s="11">
        <v>2.2999999999999998</v>
      </c>
      <c r="AG173" s="21">
        <f t="shared" si="180"/>
        <v>0.16956521739130442</v>
      </c>
      <c r="AH173" s="38">
        <v>0.7</v>
      </c>
      <c r="AI173" s="38">
        <f t="shared" si="176"/>
        <v>3.3899999999999997</v>
      </c>
      <c r="AJ173" s="38">
        <f t="shared" si="177"/>
        <v>-3.3899999999999997</v>
      </c>
      <c r="AK173" s="39">
        <f t="shared" si="149"/>
        <v>124</v>
      </c>
      <c r="AL173" s="65">
        <v>3.98</v>
      </c>
      <c r="AM173" s="11">
        <v>2.99</v>
      </c>
      <c r="AN173" s="21">
        <f t="shared" si="181"/>
        <v>0.33110367892976578</v>
      </c>
      <c r="AO173" s="38">
        <v>1</v>
      </c>
      <c r="AP173" s="38">
        <f t="shared" si="169"/>
        <v>4.9800000000000004</v>
      </c>
      <c r="AQ173" s="38">
        <f t="shared" si="170"/>
        <v>-4.9800000000000004</v>
      </c>
      <c r="AR173" s="39">
        <f t="shared" si="151"/>
        <v>128</v>
      </c>
      <c r="AS173" s="62">
        <v>0.9</v>
      </c>
      <c r="AT173" s="11">
        <v>0.85</v>
      </c>
      <c r="AU173" s="21">
        <f t="shared" si="182"/>
        <v>5.8823529411764761E-2</v>
      </c>
      <c r="AV173" s="38">
        <v>0.2</v>
      </c>
      <c r="AW173" s="38">
        <f t="shared" si="160"/>
        <v>1.1000000000000001</v>
      </c>
      <c r="AX173" s="38">
        <f t="shared" si="161"/>
        <v>-1.1000000000000001</v>
      </c>
      <c r="AY173" s="46">
        <f t="shared" si="153"/>
        <v>107</v>
      </c>
      <c r="AZ173" s="68">
        <v>13.78</v>
      </c>
      <c r="BA173" s="11">
        <v>8.93</v>
      </c>
      <c r="BB173" s="21">
        <f t="shared" si="183"/>
        <v>0.54311310190369544</v>
      </c>
      <c r="BC173" s="38">
        <v>11.1</v>
      </c>
      <c r="BD173" s="38">
        <f t="shared" si="167"/>
        <v>24.88</v>
      </c>
      <c r="BE173" s="38">
        <f t="shared" si="168"/>
        <v>-24.88</v>
      </c>
      <c r="BF173" s="46">
        <f t="shared" si="155"/>
        <v>103</v>
      </c>
      <c r="BG173" s="68">
        <v>7.6</v>
      </c>
      <c r="BH173" s="11">
        <v>5.99</v>
      </c>
      <c r="BI173" s="21">
        <f t="shared" si="184"/>
        <v>0.26878130217028368</v>
      </c>
      <c r="BJ173" s="38">
        <v>6.4</v>
      </c>
      <c r="BK173" s="38">
        <f t="shared" si="163"/>
        <v>14</v>
      </c>
      <c r="BL173" s="38">
        <f t="shared" si="164"/>
        <v>-14</v>
      </c>
      <c r="BM173" s="46">
        <f t="shared" si="157"/>
        <v>145</v>
      </c>
      <c r="BN173" s="68">
        <v>4.18</v>
      </c>
      <c r="BO173" s="11">
        <v>3.63</v>
      </c>
      <c r="BP173" s="21">
        <f t="shared" si="158"/>
        <v>0.15151515151515146</v>
      </c>
      <c r="BQ173" s="8">
        <v>2.5</v>
      </c>
      <c r="BR173" s="8">
        <f t="shared" si="175"/>
        <v>6.68</v>
      </c>
      <c r="BS173" s="8">
        <f t="shared" si="178"/>
        <v>-6.68</v>
      </c>
      <c r="BT173" s="60">
        <f t="shared" si="159"/>
        <v>92</v>
      </c>
    </row>
    <row r="174" spans="1:72" x14ac:dyDescent="0.3">
      <c r="A174" s="1">
        <v>933849</v>
      </c>
      <c r="B174" s="22" t="s">
        <v>196</v>
      </c>
      <c r="C174" s="26" t="s">
        <v>5</v>
      </c>
      <c r="D174" s="72">
        <f t="shared" si="142"/>
        <v>1140</v>
      </c>
      <c r="E174" s="57">
        <f t="shared" si="143"/>
        <v>135</v>
      </c>
      <c r="F174" s="90" t="s">
        <v>256</v>
      </c>
      <c r="G174" s="91" t="s">
        <v>21</v>
      </c>
      <c r="H174" s="91" t="s">
        <v>21</v>
      </c>
      <c r="I174" s="92" t="s">
        <v>21</v>
      </c>
      <c r="J174" s="83">
        <v>16</v>
      </c>
      <c r="K174" s="53">
        <v>7.89</v>
      </c>
      <c r="L174" s="11"/>
      <c r="M174" s="21" t="str">
        <f t="shared" si="166"/>
        <v/>
      </c>
      <c r="N174" s="37">
        <f t="shared" si="171"/>
        <v>11.834999999999999</v>
      </c>
      <c r="O174" s="38">
        <v>-1.45</v>
      </c>
      <c r="P174" s="38">
        <f t="shared" si="172"/>
        <v>10.385</v>
      </c>
      <c r="Q174" s="57">
        <f t="shared" si="144"/>
        <v>124</v>
      </c>
      <c r="R174" s="53">
        <v>13.35</v>
      </c>
      <c r="S174" s="11"/>
      <c r="T174" s="21" t="str">
        <f t="shared" si="165"/>
        <v/>
      </c>
      <c r="U174" s="38">
        <v>-0.9</v>
      </c>
      <c r="V174" s="38">
        <f t="shared" si="173"/>
        <v>12.45</v>
      </c>
      <c r="W174" s="39">
        <f t="shared" si="145"/>
        <v>69</v>
      </c>
      <c r="X174" s="53">
        <v>271.76</v>
      </c>
      <c r="Y174" s="11"/>
      <c r="Z174" s="21" t="str">
        <f t="shared" si="179"/>
        <v/>
      </c>
      <c r="AA174" s="37" t="s">
        <v>21</v>
      </c>
      <c r="AB174" s="59">
        <v>-42</v>
      </c>
      <c r="AC174" s="38">
        <f t="shared" si="174"/>
        <v>229.76</v>
      </c>
      <c r="AD174" s="39">
        <f t="shared" si="147"/>
        <v>62</v>
      </c>
      <c r="AE174" s="65">
        <v>2.81</v>
      </c>
      <c r="AF174" s="11"/>
      <c r="AG174" s="21" t="str">
        <f t="shared" si="180"/>
        <v/>
      </c>
      <c r="AH174" s="38">
        <v>0.7</v>
      </c>
      <c r="AI174" s="38">
        <f t="shared" si="176"/>
        <v>3.51</v>
      </c>
      <c r="AJ174" s="38">
        <f t="shared" si="177"/>
        <v>-3.51</v>
      </c>
      <c r="AK174" s="39">
        <f t="shared" si="149"/>
        <v>89</v>
      </c>
      <c r="AL174" s="65">
        <v>4.24</v>
      </c>
      <c r="AM174" s="11"/>
      <c r="AN174" s="21" t="str">
        <f t="shared" si="181"/>
        <v/>
      </c>
      <c r="AO174" s="38">
        <v>1</v>
      </c>
      <c r="AP174" s="38">
        <f t="shared" si="169"/>
        <v>5.24</v>
      </c>
      <c r="AQ174" s="38">
        <f t="shared" si="170"/>
        <v>-5.24</v>
      </c>
      <c r="AR174" s="39">
        <f t="shared" si="151"/>
        <v>89</v>
      </c>
      <c r="AS174" s="62">
        <v>0.85</v>
      </c>
      <c r="AT174" s="11"/>
      <c r="AU174" s="21" t="str">
        <f t="shared" si="182"/>
        <v/>
      </c>
      <c r="AV174" s="38">
        <v>0.2</v>
      </c>
      <c r="AW174" s="38">
        <f t="shared" si="160"/>
        <v>1.05</v>
      </c>
      <c r="AX174" s="38">
        <f t="shared" si="161"/>
        <v>-1.05</v>
      </c>
      <c r="AY174" s="46">
        <f t="shared" si="153"/>
        <v>147</v>
      </c>
      <c r="AZ174" s="68">
        <v>7.04</v>
      </c>
      <c r="BA174" s="11"/>
      <c r="BB174" s="21" t="str">
        <f t="shared" si="183"/>
        <v/>
      </c>
      <c r="BC174" s="38">
        <v>11.1</v>
      </c>
      <c r="BD174" s="38">
        <f t="shared" si="167"/>
        <v>18.14</v>
      </c>
      <c r="BE174" s="38">
        <f t="shared" si="168"/>
        <v>-18.14</v>
      </c>
      <c r="BF174" s="46">
        <f t="shared" si="155"/>
        <v>194</v>
      </c>
      <c r="BG174" s="68">
        <v>5.59</v>
      </c>
      <c r="BH174" s="11"/>
      <c r="BI174" s="21" t="str">
        <f t="shared" si="184"/>
        <v/>
      </c>
      <c r="BJ174" s="38">
        <v>6.4</v>
      </c>
      <c r="BK174" s="38">
        <f t="shared" si="163"/>
        <v>11.99</v>
      </c>
      <c r="BL174" s="38">
        <f t="shared" si="164"/>
        <v>-11.99</v>
      </c>
      <c r="BM174" s="46">
        <f t="shared" si="157"/>
        <v>190</v>
      </c>
      <c r="BN174" s="68">
        <v>3.09</v>
      </c>
      <c r="BO174" s="11"/>
      <c r="BP174" s="21" t="str">
        <f t="shared" si="158"/>
        <v/>
      </c>
      <c r="BQ174" s="8">
        <v>2.5</v>
      </c>
      <c r="BR174" s="8">
        <f t="shared" si="175"/>
        <v>5.59</v>
      </c>
      <c r="BS174" s="8">
        <f t="shared" si="178"/>
        <v>-5.59</v>
      </c>
      <c r="BT174" s="60">
        <f t="shared" si="159"/>
        <v>176</v>
      </c>
    </row>
    <row r="175" spans="1:72" x14ac:dyDescent="0.3">
      <c r="A175" s="1">
        <v>932937</v>
      </c>
      <c r="B175" s="22" t="s">
        <v>195</v>
      </c>
      <c r="C175" s="26" t="s">
        <v>5</v>
      </c>
      <c r="D175" s="72">
        <f t="shared" si="142"/>
        <v>1144</v>
      </c>
      <c r="E175" s="57">
        <f t="shared" si="143"/>
        <v>136</v>
      </c>
      <c r="F175" s="90" t="s">
        <v>256</v>
      </c>
      <c r="G175" s="91" t="s">
        <v>21</v>
      </c>
      <c r="H175" s="91" t="s">
        <v>21</v>
      </c>
      <c r="I175" s="92" t="s">
        <v>21</v>
      </c>
      <c r="J175" s="83">
        <v>20</v>
      </c>
      <c r="K175" s="53">
        <v>8.26</v>
      </c>
      <c r="L175" s="11"/>
      <c r="M175" s="21" t="str">
        <f t="shared" si="166"/>
        <v/>
      </c>
      <c r="N175" s="37">
        <f t="shared" si="171"/>
        <v>12.39</v>
      </c>
      <c r="O175" s="38">
        <v>-1.45</v>
      </c>
      <c r="P175" s="38">
        <f t="shared" si="172"/>
        <v>10.940000000000001</v>
      </c>
      <c r="Q175" s="57">
        <f t="shared" si="144"/>
        <v>176</v>
      </c>
      <c r="R175" s="53">
        <v>15.98</v>
      </c>
      <c r="S175" s="11"/>
      <c r="T175" s="21" t="str">
        <f t="shared" si="165"/>
        <v/>
      </c>
      <c r="U175" s="38">
        <v>-0.9</v>
      </c>
      <c r="V175" s="38">
        <f t="shared" si="173"/>
        <v>15.08</v>
      </c>
      <c r="W175" s="39">
        <f t="shared" si="145"/>
        <v>175</v>
      </c>
      <c r="X175" s="53">
        <v>280.77</v>
      </c>
      <c r="Y175" s="11"/>
      <c r="Z175" s="21" t="str">
        <f t="shared" si="179"/>
        <v/>
      </c>
      <c r="AA175" s="37" t="s">
        <v>21</v>
      </c>
      <c r="AB175" s="59">
        <v>-42</v>
      </c>
      <c r="AC175" s="38">
        <f t="shared" si="174"/>
        <v>238.76999999999998</v>
      </c>
      <c r="AD175" s="39">
        <f t="shared" si="147"/>
        <v>95</v>
      </c>
      <c r="AE175" s="65">
        <v>2.5</v>
      </c>
      <c r="AF175" s="11"/>
      <c r="AG175" s="21" t="str">
        <f t="shared" si="180"/>
        <v/>
      </c>
      <c r="AH175" s="38">
        <v>0.7</v>
      </c>
      <c r="AI175" s="38">
        <f t="shared" si="176"/>
        <v>3.2</v>
      </c>
      <c r="AJ175" s="38">
        <f t="shared" si="177"/>
        <v>-3.2</v>
      </c>
      <c r="AK175" s="39">
        <f t="shared" si="149"/>
        <v>167</v>
      </c>
      <c r="AL175" s="65">
        <v>4.0999999999999996</v>
      </c>
      <c r="AM175" s="11"/>
      <c r="AN175" s="21" t="str">
        <f t="shared" si="181"/>
        <v/>
      </c>
      <c r="AO175" s="38">
        <v>1</v>
      </c>
      <c r="AP175" s="38">
        <f t="shared" si="169"/>
        <v>5.0999999999999996</v>
      </c>
      <c r="AQ175" s="38">
        <f t="shared" si="170"/>
        <v>-5.0999999999999996</v>
      </c>
      <c r="AR175" s="39">
        <f t="shared" si="151"/>
        <v>108</v>
      </c>
      <c r="AS175" s="62">
        <v>0.8</v>
      </c>
      <c r="AT175" s="11"/>
      <c r="AU175" s="21" t="str">
        <f t="shared" si="182"/>
        <v/>
      </c>
      <c r="AV175" s="38">
        <v>0.2</v>
      </c>
      <c r="AW175" s="38">
        <f t="shared" si="160"/>
        <v>1</v>
      </c>
      <c r="AX175" s="38">
        <f t="shared" si="161"/>
        <v>-1</v>
      </c>
      <c r="AY175" s="46">
        <f t="shared" si="153"/>
        <v>174</v>
      </c>
      <c r="AZ175" s="68">
        <v>14.3</v>
      </c>
      <c r="BA175" s="11"/>
      <c r="BB175" s="21" t="str">
        <f t="shared" si="183"/>
        <v/>
      </c>
      <c r="BC175" s="38">
        <v>11.1</v>
      </c>
      <c r="BD175" s="38">
        <f t="shared" si="167"/>
        <v>25.4</v>
      </c>
      <c r="BE175" s="38">
        <f t="shared" si="168"/>
        <v>-25.4</v>
      </c>
      <c r="BF175" s="46">
        <f t="shared" si="155"/>
        <v>95</v>
      </c>
      <c r="BG175" s="68">
        <v>9.5299999999999994</v>
      </c>
      <c r="BH175" s="11"/>
      <c r="BI175" s="21" t="str">
        <f t="shared" si="184"/>
        <v/>
      </c>
      <c r="BJ175" s="38">
        <v>6.4</v>
      </c>
      <c r="BK175" s="38">
        <f t="shared" si="163"/>
        <v>15.93</v>
      </c>
      <c r="BL175" s="38">
        <f t="shared" si="164"/>
        <v>-15.93</v>
      </c>
      <c r="BM175" s="46">
        <f t="shared" si="157"/>
        <v>82</v>
      </c>
      <c r="BN175" s="68">
        <v>4.55</v>
      </c>
      <c r="BO175" s="11"/>
      <c r="BP175" s="21" t="str">
        <f t="shared" si="158"/>
        <v/>
      </c>
      <c r="BQ175" s="8">
        <v>2.5</v>
      </c>
      <c r="BR175" s="8">
        <f t="shared" si="175"/>
        <v>7.05</v>
      </c>
      <c r="BS175" s="8">
        <f t="shared" si="178"/>
        <v>-7.05</v>
      </c>
      <c r="BT175" s="60">
        <f t="shared" si="159"/>
        <v>72</v>
      </c>
    </row>
    <row r="176" spans="1:72" x14ac:dyDescent="0.3">
      <c r="A176" s="1">
        <v>944847</v>
      </c>
      <c r="B176" s="22" t="s">
        <v>242</v>
      </c>
      <c r="C176" s="26" t="s">
        <v>5</v>
      </c>
      <c r="D176" s="72">
        <f t="shared" si="142"/>
        <v>1198</v>
      </c>
      <c r="E176" s="57">
        <f t="shared" si="143"/>
        <v>147</v>
      </c>
      <c r="F176" s="90" t="s">
        <v>256</v>
      </c>
      <c r="G176" s="91" t="s">
        <v>21</v>
      </c>
      <c r="H176" s="91" t="s">
        <v>21</v>
      </c>
      <c r="I176" s="92" t="s">
        <v>21</v>
      </c>
      <c r="J176" s="83">
        <v>10</v>
      </c>
      <c r="K176" s="53">
        <v>8.09</v>
      </c>
      <c r="L176" s="11"/>
      <c r="M176" s="21"/>
      <c r="N176" s="37">
        <f t="shared" si="171"/>
        <v>12.135</v>
      </c>
      <c r="O176" s="38">
        <v>-1.45</v>
      </c>
      <c r="P176" s="38">
        <f t="shared" si="172"/>
        <v>10.685</v>
      </c>
      <c r="Q176" s="57">
        <f t="shared" si="144"/>
        <v>156</v>
      </c>
      <c r="R176" s="53" t="s">
        <v>10</v>
      </c>
      <c r="S176" s="11"/>
      <c r="T176" s="21"/>
      <c r="U176" s="38">
        <v>-0.9</v>
      </c>
      <c r="V176" s="38"/>
      <c r="W176" s="39">
        <f t="shared" si="145"/>
        <v>192</v>
      </c>
      <c r="X176" s="53">
        <v>254.98</v>
      </c>
      <c r="Y176" s="11"/>
      <c r="Z176" s="21"/>
      <c r="AA176" s="37" t="s">
        <v>21</v>
      </c>
      <c r="AB176" s="59">
        <v>-42</v>
      </c>
      <c r="AC176" s="38">
        <f>IF(X176&gt;0,X176+AB176,Y176+AB176)</f>
        <v>212.98</v>
      </c>
      <c r="AD176" s="39">
        <f t="shared" si="147"/>
        <v>23</v>
      </c>
      <c r="AE176" s="65">
        <v>2.74</v>
      </c>
      <c r="AF176" s="11"/>
      <c r="AG176" s="21"/>
      <c r="AH176" s="38">
        <v>0.7</v>
      </c>
      <c r="AI176" s="38">
        <f t="shared" si="176"/>
        <v>3.4400000000000004</v>
      </c>
      <c r="AJ176" s="38">
        <f t="shared" si="177"/>
        <v>-3.4400000000000004</v>
      </c>
      <c r="AK176" s="39">
        <f t="shared" si="149"/>
        <v>107</v>
      </c>
      <c r="AL176" s="65" t="s">
        <v>10</v>
      </c>
      <c r="AM176" s="11"/>
      <c r="AN176" s="21"/>
      <c r="AO176" s="38">
        <v>1</v>
      </c>
      <c r="AP176" s="38"/>
      <c r="AQ176" s="38"/>
      <c r="AR176" s="39">
        <f t="shared" si="151"/>
        <v>201</v>
      </c>
      <c r="AS176" s="62">
        <v>1.05</v>
      </c>
      <c r="AT176" s="11"/>
      <c r="AU176" s="21"/>
      <c r="AV176" s="38">
        <v>0.2</v>
      </c>
      <c r="AW176" s="38">
        <f t="shared" si="160"/>
        <v>1.25</v>
      </c>
      <c r="AX176" s="38">
        <f t="shared" si="161"/>
        <v>-1.25</v>
      </c>
      <c r="AY176" s="46">
        <f t="shared" si="153"/>
        <v>25</v>
      </c>
      <c r="AZ176" s="68">
        <v>8.82</v>
      </c>
      <c r="BA176" s="11"/>
      <c r="BB176" s="21"/>
      <c r="BC176" s="38">
        <v>11.1</v>
      </c>
      <c r="BD176" s="38">
        <f t="shared" si="167"/>
        <v>19.920000000000002</v>
      </c>
      <c r="BE176" s="38">
        <f t="shared" si="168"/>
        <v>-19.920000000000002</v>
      </c>
      <c r="BF176" s="46">
        <f t="shared" si="155"/>
        <v>175</v>
      </c>
      <c r="BG176" s="68">
        <v>6.2</v>
      </c>
      <c r="BH176" s="11"/>
      <c r="BI176" s="21"/>
      <c r="BJ176" s="38">
        <v>6.4</v>
      </c>
      <c r="BK176" s="38">
        <f t="shared" ref="BK176:BK207" si="185">IF(BG176&gt;0,BG176+BJ176,BH176+BJ176)</f>
        <v>12.600000000000001</v>
      </c>
      <c r="BL176" s="38">
        <f t="shared" ref="BL176:BL207" si="186">-BK176</f>
        <v>-12.600000000000001</v>
      </c>
      <c r="BM176" s="46">
        <f t="shared" si="157"/>
        <v>177</v>
      </c>
      <c r="BN176" s="68">
        <v>3.61</v>
      </c>
      <c r="BO176" s="11"/>
      <c r="BP176" s="21" t="str">
        <f t="shared" si="158"/>
        <v/>
      </c>
      <c r="BQ176" s="8">
        <v>2.5</v>
      </c>
      <c r="BR176" s="8">
        <f>IF(BN176&gt;0,BN176+BQ176,BO176+BQ176)</f>
        <v>6.1099999999999994</v>
      </c>
      <c r="BS176" s="8">
        <f t="shared" si="178"/>
        <v>-6.1099999999999994</v>
      </c>
      <c r="BT176" s="60">
        <f t="shared" si="159"/>
        <v>142</v>
      </c>
    </row>
    <row r="177" spans="1:72" x14ac:dyDescent="0.3">
      <c r="A177" s="1">
        <v>913480</v>
      </c>
      <c r="B177" s="22" t="s">
        <v>139</v>
      </c>
      <c r="C177" s="26" t="s">
        <v>5</v>
      </c>
      <c r="D177" s="72">
        <f t="shared" si="142"/>
        <v>1318</v>
      </c>
      <c r="E177" s="57">
        <f t="shared" si="143"/>
        <v>167</v>
      </c>
      <c r="F177" s="90" t="s">
        <v>256</v>
      </c>
      <c r="G177" s="91" t="s">
        <v>21</v>
      </c>
      <c r="H177" s="91" t="s">
        <v>21</v>
      </c>
      <c r="I177" s="92" t="s">
        <v>21</v>
      </c>
      <c r="J177" s="83">
        <v>14</v>
      </c>
      <c r="K177" s="53">
        <v>8.25</v>
      </c>
      <c r="L177" s="11">
        <v>8.64</v>
      </c>
      <c r="M177" s="21">
        <f>IF(L177&gt;0,-((K177-L177)/L177)*-1,"")</f>
        <v>-4.5138888888888951E-2</v>
      </c>
      <c r="N177" s="37">
        <f t="shared" si="171"/>
        <v>12.375</v>
      </c>
      <c r="O177" s="38">
        <v>-1.45</v>
      </c>
      <c r="P177" s="38">
        <f t="shared" si="172"/>
        <v>10.925000000000001</v>
      </c>
      <c r="Q177" s="57">
        <f t="shared" si="144"/>
        <v>173</v>
      </c>
      <c r="R177" s="53" t="s">
        <v>10</v>
      </c>
      <c r="S177" s="11">
        <v>16.87</v>
      </c>
      <c r="T177" s="21"/>
      <c r="U177" s="38">
        <v>-0.9</v>
      </c>
      <c r="V177" s="38"/>
      <c r="W177" s="39">
        <f t="shared" si="145"/>
        <v>192</v>
      </c>
      <c r="X177" s="53">
        <v>276.33</v>
      </c>
      <c r="Y177" s="11">
        <v>168.62</v>
      </c>
      <c r="Z177" s="21">
        <f>IF(Y177&gt;0,-((X177-Y177)/Y177)*-1,"")</f>
        <v>0.63877357371604782</v>
      </c>
      <c r="AA177" s="37" t="s">
        <v>21</v>
      </c>
      <c r="AB177" s="59">
        <v>-42</v>
      </c>
      <c r="AC177" s="38">
        <f>IF(X177&gt;0,X177+AB177,"")</f>
        <v>234.32999999999998</v>
      </c>
      <c r="AD177" s="39">
        <f t="shared" si="147"/>
        <v>74</v>
      </c>
      <c r="AE177" s="65">
        <v>2.5499999999999998</v>
      </c>
      <c r="AF177" s="11">
        <v>2.15</v>
      </c>
      <c r="AG177" s="21">
        <f>IF(AF177&gt;0,-((AE177-AF177)/AF177)*-1,"")</f>
        <v>0.18604651162790695</v>
      </c>
      <c r="AH177" s="38">
        <v>0.7</v>
      </c>
      <c r="AI177" s="38">
        <f t="shared" si="176"/>
        <v>3.25</v>
      </c>
      <c r="AJ177" s="38">
        <f t="shared" si="177"/>
        <v>-3.25</v>
      </c>
      <c r="AK177" s="39">
        <f t="shared" si="149"/>
        <v>152</v>
      </c>
      <c r="AL177" s="65">
        <v>3.8</v>
      </c>
      <c r="AM177" s="11">
        <v>2.92</v>
      </c>
      <c r="AN177" s="21">
        <f>IF(AM177&gt;0,-((AL177-AM177)/AM177)*-1,"")</f>
        <v>0.30136986301369861</v>
      </c>
      <c r="AO177" s="38">
        <v>1</v>
      </c>
      <c r="AP177" s="38">
        <f>IF(AL177&gt;0,AL177+AO177,AM177+AO177)</f>
        <v>4.8</v>
      </c>
      <c r="AQ177" s="38">
        <f>-AP177</f>
        <v>-4.8</v>
      </c>
      <c r="AR177" s="39">
        <f t="shared" si="151"/>
        <v>161</v>
      </c>
      <c r="AS177" s="62">
        <v>0.9</v>
      </c>
      <c r="AT177" s="11">
        <v>0.75</v>
      </c>
      <c r="AU177" s="21">
        <f>IF(AT177&gt;0,-((AS177-AT177)/AT177)*-1,"")</f>
        <v>0.20000000000000004</v>
      </c>
      <c r="AV177" s="38">
        <v>0.2</v>
      </c>
      <c r="AW177" s="38">
        <f t="shared" si="160"/>
        <v>1.1000000000000001</v>
      </c>
      <c r="AX177" s="38">
        <f t="shared" si="161"/>
        <v>-1.1000000000000001</v>
      </c>
      <c r="AY177" s="46">
        <f t="shared" si="153"/>
        <v>107</v>
      </c>
      <c r="AZ177" s="68">
        <v>10.07</v>
      </c>
      <c r="BA177" s="11">
        <v>7.57</v>
      </c>
      <c r="BB177" s="21">
        <f>IF(BA177&gt;0,-((AZ177-BA177)/BA177)*-1,"")</f>
        <v>0.33025099075297226</v>
      </c>
      <c r="BC177" s="38">
        <v>11.1</v>
      </c>
      <c r="BD177" s="38">
        <f t="shared" si="167"/>
        <v>21.17</v>
      </c>
      <c r="BE177" s="38">
        <f t="shared" si="168"/>
        <v>-21.17</v>
      </c>
      <c r="BF177" s="46">
        <f t="shared" si="155"/>
        <v>160</v>
      </c>
      <c r="BG177" s="68">
        <v>7.6</v>
      </c>
      <c r="BH177" s="11">
        <v>4.55</v>
      </c>
      <c r="BI177" s="21">
        <f>IF(BH177&gt;0,-((BG177-BH177)/BH177)*-1,"")</f>
        <v>0.67032967032967028</v>
      </c>
      <c r="BJ177" s="38">
        <v>6.4</v>
      </c>
      <c r="BK177" s="38">
        <f t="shared" si="185"/>
        <v>14</v>
      </c>
      <c r="BL177" s="38">
        <f t="shared" si="186"/>
        <v>-14</v>
      </c>
      <c r="BM177" s="46">
        <f t="shared" si="157"/>
        <v>145</v>
      </c>
      <c r="BN177" s="68">
        <v>3.38</v>
      </c>
      <c r="BO177" s="11">
        <v>3.6</v>
      </c>
      <c r="BP177" s="21">
        <f t="shared" si="158"/>
        <v>-6.1111111111111165E-2</v>
      </c>
      <c r="BQ177" s="8">
        <v>2.5</v>
      </c>
      <c r="BR177" s="8">
        <f>IF(BN177&gt;0,BN177+BQ177,"")</f>
        <v>5.88</v>
      </c>
      <c r="BS177" s="8">
        <f t="shared" si="178"/>
        <v>-5.88</v>
      </c>
      <c r="BT177" s="60">
        <f t="shared" si="159"/>
        <v>154</v>
      </c>
    </row>
    <row r="178" spans="1:72" x14ac:dyDescent="0.3">
      <c r="A178" s="1">
        <v>913476</v>
      </c>
      <c r="B178" s="22" t="s">
        <v>140</v>
      </c>
      <c r="C178" s="26" t="s">
        <v>5</v>
      </c>
      <c r="D178" s="72">
        <f t="shared" si="142"/>
        <v>1429</v>
      </c>
      <c r="E178" s="57">
        <f t="shared" si="143"/>
        <v>180</v>
      </c>
      <c r="F178" s="90" t="s">
        <v>256</v>
      </c>
      <c r="G178" s="91" t="s">
        <v>21</v>
      </c>
      <c r="H178" s="91" t="s">
        <v>21</v>
      </c>
      <c r="I178" s="92" t="s">
        <v>21</v>
      </c>
      <c r="J178" s="83">
        <v>13</v>
      </c>
      <c r="K178" s="53">
        <v>8.35</v>
      </c>
      <c r="L178" s="11">
        <v>8.44</v>
      </c>
      <c r="M178" s="21">
        <f>IF(L178&gt;0,-((K178-L178)/L178)*-1,"")</f>
        <v>-1.0663507109004723E-2</v>
      </c>
      <c r="N178" s="37">
        <f t="shared" si="171"/>
        <v>12.524999999999999</v>
      </c>
      <c r="O178" s="38">
        <v>-1.45</v>
      </c>
      <c r="P178" s="38">
        <f t="shared" si="172"/>
        <v>11.074999999999999</v>
      </c>
      <c r="Q178" s="57">
        <f t="shared" si="144"/>
        <v>184</v>
      </c>
      <c r="R178" s="53" t="s">
        <v>10</v>
      </c>
      <c r="S178" s="11">
        <v>16.010000000000002</v>
      </c>
      <c r="T178" s="21"/>
      <c r="U178" s="38">
        <v>-0.9</v>
      </c>
      <c r="V178" s="38"/>
      <c r="W178" s="39">
        <f t="shared" si="145"/>
        <v>192</v>
      </c>
      <c r="X178" s="53">
        <v>283.94</v>
      </c>
      <c r="Y178" s="11">
        <v>183.69</v>
      </c>
      <c r="Z178" s="21">
        <f>IF(Y178&gt;0,-((X178-Y178)/Y178)*-1,"")</f>
        <v>0.54575643747618274</v>
      </c>
      <c r="AA178" s="37" t="s">
        <v>21</v>
      </c>
      <c r="AB178" s="59">
        <v>-42</v>
      </c>
      <c r="AC178" s="38">
        <f>IF(X178&gt;0,X178+AB178,"")</f>
        <v>241.94</v>
      </c>
      <c r="AD178" s="39">
        <f t="shared" si="147"/>
        <v>107</v>
      </c>
      <c r="AE178" s="65">
        <v>2.33</v>
      </c>
      <c r="AF178" s="11">
        <v>2.29</v>
      </c>
      <c r="AG178" s="21">
        <f>IF(AF178&gt;0,-((AE178-AF178)/AF178)*-1,"")</f>
        <v>1.746724890829696E-2</v>
      </c>
      <c r="AH178" s="38">
        <v>0.7</v>
      </c>
      <c r="AI178" s="38">
        <f t="shared" si="176"/>
        <v>3.0300000000000002</v>
      </c>
      <c r="AJ178" s="38">
        <f t="shared" si="177"/>
        <v>-3.0300000000000002</v>
      </c>
      <c r="AK178" s="39">
        <f t="shared" si="149"/>
        <v>188</v>
      </c>
      <c r="AL178" s="65">
        <v>3.71</v>
      </c>
      <c r="AM178" s="11">
        <v>2.62</v>
      </c>
      <c r="AN178" s="21">
        <f>IF(AM178&gt;0,-((AL178-AM178)/AM178)*-1,"")</f>
        <v>0.41603053435114495</v>
      </c>
      <c r="AO178" s="38">
        <v>1</v>
      </c>
      <c r="AP178" s="38">
        <f>IF(AL178&gt;0,AL178+AO178,AM178+AO178)</f>
        <v>4.71</v>
      </c>
      <c r="AQ178" s="38">
        <f>-AP178</f>
        <v>-4.71</v>
      </c>
      <c r="AR178" s="39">
        <f t="shared" si="151"/>
        <v>168</v>
      </c>
      <c r="AS178" s="62">
        <v>0.9</v>
      </c>
      <c r="AT178" s="11">
        <v>0.9</v>
      </c>
      <c r="AU178" s="21">
        <f>IF(AT178&gt;0,-((AS178-AT178)/AT178)*-1,"")</f>
        <v>0</v>
      </c>
      <c r="AV178" s="38">
        <v>0.2</v>
      </c>
      <c r="AW178" s="38">
        <f t="shared" si="160"/>
        <v>1.1000000000000001</v>
      </c>
      <c r="AX178" s="38">
        <f t="shared" si="161"/>
        <v>-1.1000000000000001</v>
      </c>
      <c r="AY178" s="46">
        <f t="shared" si="153"/>
        <v>107</v>
      </c>
      <c r="AZ178" s="68">
        <v>10.98</v>
      </c>
      <c r="BA178" s="11">
        <v>7.43</v>
      </c>
      <c r="BB178" s="21">
        <f>IF(BA178&gt;0,-((AZ178-BA178)/BA178)*-1,"")</f>
        <v>0.47779273216689111</v>
      </c>
      <c r="BC178" s="38">
        <v>11.1</v>
      </c>
      <c r="BD178" s="38">
        <f t="shared" si="167"/>
        <v>22.08</v>
      </c>
      <c r="BE178" s="38">
        <f t="shared" si="168"/>
        <v>-22.08</v>
      </c>
      <c r="BF178" s="46">
        <f t="shared" si="155"/>
        <v>148</v>
      </c>
      <c r="BG178" s="68">
        <v>5.46</v>
      </c>
      <c r="BH178" s="11">
        <v>4.49</v>
      </c>
      <c r="BI178" s="21">
        <f>IF(BH178&gt;0,-((BG178-BH178)/BH178)*-1,"")</f>
        <v>0.21603563474387522</v>
      </c>
      <c r="BJ178" s="38">
        <v>6.4</v>
      </c>
      <c r="BK178" s="38">
        <f t="shared" si="185"/>
        <v>11.86</v>
      </c>
      <c r="BL178" s="38">
        <f t="shared" si="186"/>
        <v>-11.86</v>
      </c>
      <c r="BM178" s="46">
        <f t="shared" si="157"/>
        <v>194</v>
      </c>
      <c r="BN178" s="68">
        <v>3.62</v>
      </c>
      <c r="BO178" s="11">
        <v>2.89</v>
      </c>
      <c r="BP178" s="21">
        <f t="shared" si="158"/>
        <v>0.25259515570934254</v>
      </c>
      <c r="BQ178" s="8">
        <v>2.5</v>
      </c>
      <c r="BR178" s="8">
        <f>IF(BN178&gt;0,BN178+BQ178,"")</f>
        <v>6.12</v>
      </c>
      <c r="BS178" s="8">
        <f t="shared" si="178"/>
        <v>-6.12</v>
      </c>
      <c r="BT178" s="60">
        <f t="shared" si="159"/>
        <v>141</v>
      </c>
    </row>
    <row r="179" spans="1:72" x14ac:dyDescent="0.3">
      <c r="A179" s="1">
        <v>926136</v>
      </c>
      <c r="B179" s="22" t="s">
        <v>147</v>
      </c>
      <c r="C179" s="26" t="s">
        <v>5</v>
      </c>
      <c r="D179" s="72">
        <f t="shared" si="142"/>
        <v>1482</v>
      </c>
      <c r="E179" s="57">
        <f t="shared" si="143"/>
        <v>184</v>
      </c>
      <c r="F179" s="90" t="s">
        <v>256</v>
      </c>
      <c r="G179" s="91" t="s">
        <v>21</v>
      </c>
      <c r="H179" s="91" t="s">
        <v>21</v>
      </c>
      <c r="I179" s="92" t="s">
        <v>21</v>
      </c>
      <c r="J179" s="83">
        <v>21</v>
      </c>
      <c r="K179" s="53">
        <v>8.14</v>
      </c>
      <c r="L179" s="11">
        <v>8.98</v>
      </c>
      <c r="M179" s="21">
        <f>IF(L179&gt;0,-((K179-L179)/L179)*-1,"")</f>
        <v>-9.3541202672605767E-2</v>
      </c>
      <c r="N179" s="37">
        <f t="shared" si="171"/>
        <v>12.21</v>
      </c>
      <c r="O179" s="38">
        <v>-1.45</v>
      </c>
      <c r="P179" s="38">
        <f t="shared" si="172"/>
        <v>10.760000000000002</v>
      </c>
      <c r="Q179" s="57">
        <f t="shared" si="144"/>
        <v>165</v>
      </c>
      <c r="R179" s="53">
        <v>15.16</v>
      </c>
      <c r="S179" s="11"/>
      <c r="T179" s="21" t="str">
        <f>IF(S179&gt;0,-((R179-S179)/S179)*-1,"")</f>
        <v/>
      </c>
      <c r="U179" s="38">
        <v>-0.9</v>
      </c>
      <c r="V179" s="38">
        <f>IF(R179&gt;0,R179+U179,"")</f>
        <v>14.26</v>
      </c>
      <c r="W179" s="39">
        <f t="shared" si="145"/>
        <v>160</v>
      </c>
      <c r="X179" s="53">
        <v>292.55</v>
      </c>
      <c r="Y179" s="11">
        <v>179.08</v>
      </c>
      <c r="Z179" s="21">
        <f>IF(Y179&gt;0,-((X179-Y179)/Y179)*-1,"")</f>
        <v>0.63362742908197445</v>
      </c>
      <c r="AA179" s="37" t="s">
        <v>21</v>
      </c>
      <c r="AB179" s="59">
        <v>-42</v>
      </c>
      <c r="AC179" s="38">
        <f>IF(X179&gt;0,X179+AB179,"")</f>
        <v>250.55</v>
      </c>
      <c r="AD179" s="39">
        <f t="shared" si="147"/>
        <v>132</v>
      </c>
      <c r="AE179" s="65">
        <v>2.41</v>
      </c>
      <c r="AF179" s="11">
        <v>2.12</v>
      </c>
      <c r="AG179" s="21">
        <f>IF(AF179&gt;0,-((AE179-AF179)/AF179)*-1,"")</f>
        <v>0.13679245283018868</v>
      </c>
      <c r="AH179" s="38">
        <v>0.7</v>
      </c>
      <c r="AI179" s="38">
        <f t="shared" si="176"/>
        <v>3.1100000000000003</v>
      </c>
      <c r="AJ179" s="38">
        <f t="shared" si="177"/>
        <v>-3.1100000000000003</v>
      </c>
      <c r="AK179" s="39">
        <f t="shared" si="149"/>
        <v>183</v>
      </c>
      <c r="AL179" s="65">
        <v>3.6</v>
      </c>
      <c r="AM179" s="11">
        <v>2.68</v>
      </c>
      <c r="AN179" s="21">
        <f>IF(AM179&gt;0,-((AL179-AM179)/AM179)*-1,"")</f>
        <v>0.34328358208955218</v>
      </c>
      <c r="AO179" s="38">
        <v>1</v>
      </c>
      <c r="AP179" s="38">
        <f>IF(AL179&gt;0,AL179+AO179,AM179+AO179)</f>
        <v>4.5999999999999996</v>
      </c>
      <c r="AQ179" s="38">
        <f>-AP179</f>
        <v>-4.5999999999999996</v>
      </c>
      <c r="AR179" s="39">
        <f t="shared" si="151"/>
        <v>180</v>
      </c>
      <c r="AS179" s="62">
        <v>0.9</v>
      </c>
      <c r="AT179" s="11">
        <v>0.65</v>
      </c>
      <c r="AU179" s="21">
        <f>IF(AT179&gt;0,-((AS179-AT179)/AT179)*-1,"")</f>
        <v>0.38461538461538458</v>
      </c>
      <c r="AV179" s="38">
        <v>0.2</v>
      </c>
      <c r="AW179" s="38">
        <f t="shared" si="160"/>
        <v>1.1000000000000001</v>
      </c>
      <c r="AX179" s="38">
        <f t="shared" si="161"/>
        <v>-1.1000000000000001</v>
      </c>
      <c r="AY179" s="46">
        <f t="shared" si="153"/>
        <v>107</v>
      </c>
      <c r="AZ179" s="68">
        <v>8.1999999999999993</v>
      </c>
      <c r="BA179" s="11">
        <v>5.28</v>
      </c>
      <c r="BB179" s="21">
        <f>IF(BA179&gt;0,-((AZ179-BA179)/BA179)*-1,"")</f>
        <v>0.55303030303030287</v>
      </c>
      <c r="BC179" s="38">
        <v>11.1</v>
      </c>
      <c r="BD179" s="38">
        <f t="shared" si="167"/>
        <v>19.299999999999997</v>
      </c>
      <c r="BE179" s="38">
        <f t="shared" si="168"/>
        <v>-19.299999999999997</v>
      </c>
      <c r="BF179" s="46">
        <f t="shared" si="155"/>
        <v>186</v>
      </c>
      <c r="BG179" s="68">
        <v>5.07</v>
      </c>
      <c r="BH179" s="11">
        <v>3.33</v>
      </c>
      <c r="BI179" s="21">
        <f>IF(BH179&gt;0,-((BG179-BH179)/BH179)*-1,"")</f>
        <v>0.52252252252252263</v>
      </c>
      <c r="BJ179" s="38">
        <v>6.4</v>
      </c>
      <c r="BK179" s="38">
        <f t="shared" si="185"/>
        <v>11.47</v>
      </c>
      <c r="BL179" s="38">
        <f t="shared" si="186"/>
        <v>-11.47</v>
      </c>
      <c r="BM179" s="46">
        <f t="shared" si="157"/>
        <v>198</v>
      </c>
      <c r="BN179" s="68">
        <v>3.16</v>
      </c>
      <c r="BO179" s="11">
        <v>2.02</v>
      </c>
      <c r="BP179" s="21">
        <f t="shared" si="158"/>
        <v>0.56435643564356441</v>
      </c>
      <c r="BQ179" s="8">
        <v>2.5</v>
      </c>
      <c r="BR179" s="8">
        <f>IF(BN179&gt;0,BN179+BQ179,"")</f>
        <v>5.66</v>
      </c>
      <c r="BS179" s="8">
        <f t="shared" si="178"/>
        <v>-5.66</v>
      </c>
      <c r="BT179" s="60">
        <f t="shared" si="159"/>
        <v>171</v>
      </c>
    </row>
    <row r="180" spans="1:72" x14ac:dyDescent="0.3">
      <c r="A180" s="1">
        <v>944845</v>
      </c>
      <c r="B180" s="22" t="s">
        <v>244</v>
      </c>
      <c r="C180" s="26" t="s">
        <v>5</v>
      </c>
      <c r="D180" s="72">
        <f t="shared" si="142"/>
        <v>1640</v>
      </c>
      <c r="E180" s="57">
        <f t="shared" si="143"/>
        <v>201</v>
      </c>
      <c r="F180" s="90" t="s">
        <v>256</v>
      </c>
      <c r="G180" s="91" t="s">
        <v>21</v>
      </c>
      <c r="H180" s="91" t="s">
        <v>21</v>
      </c>
      <c r="I180" s="92" t="s">
        <v>21</v>
      </c>
      <c r="J180" s="83">
        <v>8</v>
      </c>
      <c r="K180" s="53">
        <v>8.35</v>
      </c>
      <c r="L180" s="11"/>
      <c r="M180" s="21"/>
      <c r="N180" s="37">
        <f t="shared" si="171"/>
        <v>12.524999999999999</v>
      </c>
      <c r="O180" s="38">
        <v>-1.45</v>
      </c>
      <c r="P180" s="38">
        <f t="shared" si="172"/>
        <v>11.074999999999999</v>
      </c>
      <c r="Q180" s="57">
        <f t="shared" si="144"/>
        <v>184</v>
      </c>
      <c r="R180" s="53" t="s">
        <v>10</v>
      </c>
      <c r="S180" s="11"/>
      <c r="T180" s="21"/>
      <c r="U180" s="38">
        <v>-0.9</v>
      </c>
      <c r="V180" s="38"/>
      <c r="W180" s="39">
        <f t="shared" si="145"/>
        <v>192</v>
      </c>
      <c r="X180" s="53">
        <v>312.95999999999998</v>
      </c>
      <c r="Y180" s="11"/>
      <c r="Z180" s="21"/>
      <c r="AA180" s="37" t="s">
        <v>21</v>
      </c>
      <c r="AB180" s="59">
        <v>-42</v>
      </c>
      <c r="AC180" s="38">
        <f>IF(X180&gt;0,X180+AB180,Y180+AB180)</f>
        <v>270.95999999999998</v>
      </c>
      <c r="AD180" s="39">
        <f t="shared" si="147"/>
        <v>190</v>
      </c>
      <c r="AE180" s="65">
        <v>2.54</v>
      </c>
      <c r="AF180" s="11"/>
      <c r="AG180" s="21"/>
      <c r="AH180" s="38">
        <v>0.7</v>
      </c>
      <c r="AI180" s="38">
        <f t="shared" si="176"/>
        <v>3.24</v>
      </c>
      <c r="AJ180" s="38">
        <f t="shared" si="177"/>
        <v>-3.24</v>
      </c>
      <c r="AK180" s="39">
        <f t="shared" si="149"/>
        <v>155</v>
      </c>
      <c r="AL180" s="65" t="s">
        <v>10</v>
      </c>
      <c r="AM180" s="11"/>
      <c r="AN180" s="21"/>
      <c r="AO180" s="38">
        <v>1</v>
      </c>
      <c r="AP180" s="38"/>
      <c r="AQ180" s="38"/>
      <c r="AR180" s="39">
        <f t="shared" si="151"/>
        <v>201</v>
      </c>
      <c r="AS180" s="62">
        <v>0.8</v>
      </c>
      <c r="AT180" s="11"/>
      <c r="AU180" s="21"/>
      <c r="AV180" s="38">
        <v>0.2</v>
      </c>
      <c r="AW180" s="38">
        <f t="shared" si="160"/>
        <v>1</v>
      </c>
      <c r="AX180" s="38">
        <f t="shared" si="161"/>
        <v>-1</v>
      </c>
      <c r="AY180" s="46">
        <f t="shared" si="153"/>
        <v>174</v>
      </c>
      <c r="AZ180" s="68">
        <v>9.43</v>
      </c>
      <c r="BA180" s="11"/>
      <c r="BB180" s="21"/>
      <c r="BC180" s="38">
        <v>11.1</v>
      </c>
      <c r="BD180" s="38">
        <f t="shared" si="167"/>
        <v>20.53</v>
      </c>
      <c r="BE180" s="38">
        <f t="shared" si="168"/>
        <v>-20.53</v>
      </c>
      <c r="BF180" s="46">
        <f t="shared" si="155"/>
        <v>165</v>
      </c>
      <c r="BG180" s="68">
        <v>5.51</v>
      </c>
      <c r="BH180" s="11"/>
      <c r="BI180" s="21"/>
      <c r="BJ180" s="38">
        <v>6.4</v>
      </c>
      <c r="BK180" s="38">
        <f t="shared" si="185"/>
        <v>11.91</v>
      </c>
      <c r="BL180" s="38">
        <f t="shared" si="186"/>
        <v>-11.91</v>
      </c>
      <c r="BM180" s="46">
        <f t="shared" si="157"/>
        <v>192</v>
      </c>
      <c r="BN180" s="68">
        <v>2.92</v>
      </c>
      <c r="BO180" s="11"/>
      <c r="BP180" s="21" t="str">
        <f t="shared" si="158"/>
        <v/>
      </c>
      <c r="BQ180" s="8">
        <v>2.5</v>
      </c>
      <c r="BR180" s="8">
        <f>IF(BN180&gt;0,BN180+BQ180,BO180+BQ180)</f>
        <v>5.42</v>
      </c>
      <c r="BS180" s="8">
        <f t="shared" si="178"/>
        <v>-5.42</v>
      </c>
      <c r="BT180" s="60">
        <f t="shared" si="159"/>
        <v>187</v>
      </c>
    </row>
    <row r="181" spans="1:72" x14ac:dyDescent="0.3">
      <c r="A181" s="1">
        <v>942087</v>
      </c>
      <c r="B181" s="22" t="s">
        <v>193</v>
      </c>
      <c r="C181" s="26" t="s">
        <v>5</v>
      </c>
      <c r="D181" s="72">
        <f t="shared" si="142"/>
        <v>1799</v>
      </c>
      <c r="E181" s="57">
        <f t="shared" si="143"/>
        <v>214</v>
      </c>
      <c r="F181" s="90" t="s">
        <v>256</v>
      </c>
      <c r="G181" s="91" t="s">
        <v>21</v>
      </c>
      <c r="H181" s="91" t="s">
        <v>21</v>
      </c>
      <c r="I181" s="92" t="s">
        <v>21</v>
      </c>
      <c r="J181" s="83">
        <v>9</v>
      </c>
      <c r="K181" s="53">
        <v>8.34</v>
      </c>
      <c r="L181" s="11"/>
      <c r="M181" s="21" t="str">
        <f>IF(L181&gt;0,-((K181-L181)/L181)*-1,"")</f>
        <v/>
      </c>
      <c r="N181" s="37">
        <f t="shared" si="171"/>
        <v>12.51</v>
      </c>
      <c r="O181" s="38">
        <v>-1.45</v>
      </c>
      <c r="P181" s="38">
        <f t="shared" si="172"/>
        <v>11.06</v>
      </c>
      <c r="Q181" s="57">
        <f t="shared" si="144"/>
        <v>183</v>
      </c>
      <c r="R181" s="53" t="s">
        <v>10</v>
      </c>
      <c r="S181" s="11"/>
      <c r="T181" s="21" t="str">
        <f>IF(S181&gt;0,-((R181-S181)/S181)*-1,"")</f>
        <v/>
      </c>
      <c r="U181" s="38">
        <v>-0.9</v>
      </c>
      <c r="V181" s="38"/>
      <c r="W181" s="39">
        <f t="shared" si="145"/>
        <v>192</v>
      </c>
      <c r="X181" s="53">
        <v>321.95</v>
      </c>
      <c r="Y181" s="11"/>
      <c r="Z181" s="21" t="str">
        <f>IF(Y181&gt;0,-((X181-Y181)/Y181)*-1,"")</f>
        <v/>
      </c>
      <c r="AA181" s="37" t="s">
        <v>21</v>
      </c>
      <c r="AB181" s="59">
        <v>-42</v>
      </c>
      <c r="AC181" s="38">
        <f>IF(X181&gt;0,X181+AB181,"")</f>
        <v>279.95</v>
      </c>
      <c r="AD181" s="39">
        <f t="shared" si="147"/>
        <v>197</v>
      </c>
      <c r="AE181" s="65">
        <v>1.56</v>
      </c>
      <c r="AF181" s="11"/>
      <c r="AG181" s="21" t="str">
        <f>IF(AF181&gt;0,-((AE181-AF181)/AF181)*-1,"")</f>
        <v/>
      </c>
      <c r="AH181" s="38">
        <v>0.7</v>
      </c>
      <c r="AI181" s="38">
        <f t="shared" si="176"/>
        <v>2.2599999999999998</v>
      </c>
      <c r="AJ181" s="38">
        <f t="shared" si="177"/>
        <v>-2.2599999999999998</v>
      </c>
      <c r="AK181" s="39">
        <f t="shared" si="149"/>
        <v>211</v>
      </c>
      <c r="AL181" s="65">
        <v>2.15</v>
      </c>
      <c r="AM181" s="11"/>
      <c r="AN181" s="21" t="str">
        <f>IF(AM181&gt;0,-((AL181-AM181)/AM181)*-1,"")</f>
        <v/>
      </c>
      <c r="AO181" s="38">
        <v>1</v>
      </c>
      <c r="AP181" s="38">
        <f t="shared" ref="AP181:AP197" si="187">IF(AL181&gt;0,AL181+AO181,AM181+AO181)</f>
        <v>3.15</v>
      </c>
      <c r="AQ181" s="38">
        <f t="shared" ref="AQ181:AQ197" si="188">-AP181</f>
        <v>-3.15</v>
      </c>
      <c r="AR181" s="39">
        <f t="shared" si="151"/>
        <v>200</v>
      </c>
      <c r="AS181" s="62">
        <v>0.7</v>
      </c>
      <c r="AT181" s="11"/>
      <c r="AU181" s="21" t="str">
        <f>IF(AT181&gt;0,-((AS181-AT181)/AT181)*-1,"")</f>
        <v/>
      </c>
      <c r="AV181" s="38">
        <v>0.2</v>
      </c>
      <c r="AW181" s="38">
        <f t="shared" si="160"/>
        <v>0.89999999999999991</v>
      </c>
      <c r="AX181" s="38">
        <f t="shared" si="161"/>
        <v>-0.89999999999999991</v>
      </c>
      <c r="AY181" s="46">
        <f t="shared" si="153"/>
        <v>208</v>
      </c>
      <c r="AZ181" s="68">
        <v>5.81</v>
      </c>
      <c r="BA181" s="11"/>
      <c r="BB181" s="21" t="str">
        <f>IF(BA181&gt;0,-((AZ181-BA181)/BA181)*-1,"")</f>
        <v/>
      </c>
      <c r="BC181" s="38">
        <v>11.1</v>
      </c>
      <c r="BD181" s="38">
        <f t="shared" si="167"/>
        <v>16.91</v>
      </c>
      <c r="BE181" s="38">
        <f t="shared" si="168"/>
        <v>-16.91</v>
      </c>
      <c r="BF181" s="46">
        <f t="shared" si="155"/>
        <v>200</v>
      </c>
      <c r="BG181" s="68">
        <v>3.36</v>
      </c>
      <c r="BH181" s="11"/>
      <c r="BI181" s="21" t="str">
        <f>IF(BH181&gt;0,-((BG181-BH181)/BH181)*-1,"")</f>
        <v/>
      </c>
      <c r="BJ181" s="38">
        <v>6.4</v>
      </c>
      <c r="BK181" s="38">
        <f t="shared" si="185"/>
        <v>9.76</v>
      </c>
      <c r="BL181" s="38">
        <f t="shared" si="186"/>
        <v>-9.76</v>
      </c>
      <c r="BM181" s="46">
        <f t="shared" si="157"/>
        <v>209</v>
      </c>
      <c r="BN181" s="68">
        <v>2.74</v>
      </c>
      <c r="BO181" s="11"/>
      <c r="BP181" s="21" t="str">
        <f t="shared" si="158"/>
        <v/>
      </c>
      <c r="BQ181" s="8">
        <v>2.5</v>
      </c>
      <c r="BR181" s="8">
        <f>IF(BN181&gt;0,BN181+BQ181,"")</f>
        <v>5.24</v>
      </c>
      <c r="BS181" s="8">
        <f t="shared" si="178"/>
        <v>-5.24</v>
      </c>
      <c r="BT181" s="60">
        <f t="shared" si="159"/>
        <v>199</v>
      </c>
    </row>
    <row r="182" spans="1:72" x14ac:dyDescent="0.3">
      <c r="A182" s="1">
        <v>944848</v>
      </c>
      <c r="B182" s="22" t="s">
        <v>243</v>
      </c>
      <c r="C182" s="26" t="s">
        <v>5</v>
      </c>
      <c r="D182" s="72">
        <f t="shared" si="142"/>
        <v>1808</v>
      </c>
      <c r="E182" s="57">
        <f t="shared" si="143"/>
        <v>215</v>
      </c>
      <c r="F182" s="90" t="s">
        <v>256</v>
      </c>
      <c r="G182" s="91" t="s">
        <v>21</v>
      </c>
      <c r="H182" s="91" t="s">
        <v>21</v>
      </c>
      <c r="I182" s="92" t="s">
        <v>21</v>
      </c>
      <c r="J182" s="83">
        <v>5</v>
      </c>
      <c r="K182" s="53" t="s">
        <v>10</v>
      </c>
      <c r="L182" s="11"/>
      <c r="M182" s="21"/>
      <c r="N182" s="37"/>
      <c r="O182" s="38">
        <v>-1.45</v>
      </c>
      <c r="P182" s="38"/>
      <c r="Q182" s="57">
        <f t="shared" si="144"/>
        <v>214</v>
      </c>
      <c r="R182" s="53" t="s">
        <v>10</v>
      </c>
      <c r="S182" s="11"/>
      <c r="T182" s="21"/>
      <c r="U182" s="38">
        <v>-0.9</v>
      </c>
      <c r="V182" s="38"/>
      <c r="W182" s="39">
        <f t="shared" si="145"/>
        <v>192</v>
      </c>
      <c r="X182" s="53" t="s">
        <v>10</v>
      </c>
      <c r="Y182" s="11"/>
      <c r="Z182" s="21"/>
      <c r="AA182" s="37" t="s">
        <v>21</v>
      </c>
      <c r="AB182" s="59">
        <v>-42</v>
      </c>
      <c r="AC182" s="38"/>
      <c r="AD182" s="39">
        <f t="shared" si="147"/>
        <v>210</v>
      </c>
      <c r="AE182" s="65">
        <v>2.04</v>
      </c>
      <c r="AF182" s="11"/>
      <c r="AG182" s="21"/>
      <c r="AH182" s="38">
        <v>0.7</v>
      </c>
      <c r="AI182" s="38">
        <f t="shared" si="176"/>
        <v>2.74</v>
      </c>
      <c r="AJ182" s="38">
        <f t="shared" si="177"/>
        <v>-2.74</v>
      </c>
      <c r="AK182" s="39">
        <f t="shared" si="149"/>
        <v>204</v>
      </c>
      <c r="AL182" s="65">
        <v>3.83</v>
      </c>
      <c r="AM182" s="11"/>
      <c r="AN182" s="21"/>
      <c r="AO182" s="38">
        <v>1</v>
      </c>
      <c r="AP182" s="38">
        <f t="shared" si="187"/>
        <v>4.83</v>
      </c>
      <c r="AQ182" s="38">
        <f t="shared" si="188"/>
        <v>-4.83</v>
      </c>
      <c r="AR182" s="39">
        <f t="shared" si="151"/>
        <v>158</v>
      </c>
      <c r="AS182" s="62" t="s">
        <v>10</v>
      </c>
      <c r="AT182" s="11"/>
      <c r="AU182" s="21"/>
      <c r="AV182" s="38">
        <v>0.2</v>
      </c>
      <c r="AW182" s="38"/>
      <c r="AX182" s="38"/>
      <c r="AY182" s="46">
        <f t="shared" si="153"/>
        <v>212</v>
      </c>
      <c r="AZ182" s="68">
        <v>5.84</v>
      </c>
      <c r="BA182" s="11"/>
      <c r="BB182" s="21"/>
      <c r="BC182" s="38">
        <v>11.1</v>
      </c>
      <c r="BD182" s="38">
        <f t="shared" si="167"/>
        <v>16.939999999999998</v>
      </c>
      <c r="BE182" s="38">
        <f t="shared" si="168"/>
        <v>-16.939999999999998</v>
      </c>
      <c r="BF182" s="46">
        <f t="shared" si="155"/>
        <v>199</v>
      </c>
      <c r="BG182" s="68" t="s">
        <v>10</v>
      </c>
      <c r="BH182" s="11"/>
      <c r="BI182" s="21"/>
      <c r="BJ182" s="38">
        <v>6.4</v>
      </c>
      <c r="BK182" s="38"/>
      <c r="BL182" s="38"/>
      <c r="BM182" s="46">
        <f t="shared" si="157"/>
        <v>213</v>
      </c>
      <c r="BN182" s="68">
        <v>2.5299999999999998</v>
      </c>
      <c r="BO182" s="11"/>
      <c r="BP182" s="21" t="str">
        <f t="shared" si="158"/>
        <v/>
      </c>
      <c r="BQ182" s="8">
        <v>2.5</v>
      </c>
      <c r="BR182" s="8">
        <f t="shared" ref="BR182:BR219" si="189">IF(BN182&gt;0,BN182+BQ182,BO182+BQ182)</f>
        <v>5.0299999999999994</v>
      </c>
      <c r="BS182" s="8">
        <f t="shared" si="178"/>
        <v>-5.0299999999999994</v>
      </c>
      <c r="BT182" s="60">
        <f t="shared" si="159"/>
        <v>206</v>
      </c>
    </row>
    <row r="183" spans="1:72" x14ac:dyDescent="0.3">
      <c r="A183" s="9">
        <v>911612</v>
      </c>
      <c r="B183" s="79" t="s">
        <v>39</v>
      </c>
      <c r="C183" s="26" t="s">
        <v>7</v>
      </c>
      <c r="D183" s="72">
        <f t="shared" si="142"/>
        <v>235</v>
      </c>
      <c r="E183" s="57">
        <f t="shared" si="143"/>
        <v>18</v>
      </c>
      <c r="F183" s="7" t="s">
        <v>254</v>
      </c>
      <c r="G183" s="20">
        <f>-M183-T183-Z183+AG183+AN183+AU183+BB183+BI183+BP183</f>
        <v>3.9732475991935559</v>
      </c>
      <c r="H183" s="20">
        <f>G183/9</f>
        <v>0.44147195546595064</v>
      </c>
      <c r="I183" s="19">
        <v>1</v>
      </c>
      <c r="J183" s="83">
        <v>24</v>
      </c>
      <c r="K183" s="53">
        <v>7.62</v>
      </c>
      <c r="L183" s="11">
        <v>7.95</v>
      </c>
      <c r="M183" s="21">
        <f t="shared" ref="M183:M219" si="190">IF(L183&gt;0,-((K183-L183)/L183)*-1,"")</f>
        <v>-4.1509433962264156E-2</v>
      </c>
      <c r="N183" s="37">
        <f t="shared" ref="N183:N219" si="191">IF(K183&gt;0,K183*1.5,L183*1.5)</f>
        <v>11.43</v>
      </c>
      <c r="O183" s="38">
        <v>-2.1</v>
      </c>
      <c r="P183" s="38">
        <f t="shared" ref="P183:P219" si="192">IF(N183&gt;0,N183+O183,"")</f>
        <v>9.33</v>
      </c>
      <c r="Q183" s="57">
        <f t="shared" si="144"/>
        <v>25</v>
      </c>
      <c r="R183" s="53">
        <v>12.55</v>
      </c>
      <c r="S183" s="11">
        <v>14.36</v>
      </c>
      <c r="T183" s="21">
        <f t="shared" ref="T183:T207" si="193">IF(S183&gt;0,-((R183-S183)/S183)*-1,"")</f>
        <v>-0.12604456824512528</v>
      </c>
      <c r="U183" s="38">
        <v>-1.1499999999999999</v>
      </c>
      <c r="V183" s="38">
        <f t="shared" ref="V183:V193" si="194">IF(R183&gt;0,R183+U183,S183+U183)</f>
        <v>11.4</v>
      </c>
      <c r="W183" s="39">
        <f t="shared" si="145"/>
        <v>18</v>
      </c>
      <c r="X183" s="53">
        <v>143.15</v>
      </c>
      <c r="Y183" s="11">
        <v>165.08</v>
      </c>
      <c r="Z183" s="21">
        <f t="shared" ref="Z183:Z219" si="195">IF(Y183&gt;0,-((X183-Y183)/Y183)*-1,"")</f>
        <v>-0.13284468136661015</v>
      </c>
      <c r="AA183" s="37">
        <f t="shared" ref="AA183:AA204" si="196">IF(X183&gt;0,X183/6*10,Y183/6*10)</f>
        <v>238.58333333333334</v>
      </c>
      <c r="AB183" s="59">
        <v>-28</v>
      </c>
      <c r="AC183" s="38">
        <f t="shared" ref="AC183:AC204" si="197">IF(AA183&gt;0,AA183+AB183,"")</f>
        <v>210.58333333333334</v>
      </c>
      <c r="AD183" s="39">
        <f t="shared" si="147"/>
        <v>18</v>
      </c>
      <c r="AE183" s="65">
        <v>2.95</v>
      </c>
      <c r="AF183" s="11">
        <v>2.69</v>
      </c>
      <c r="AG183" s="21">
        <f t="shared" ref="AG183:AG219" si="198">IF(AF183&gt;0,-((AE183-AF183)/AF183)*-1,"")</f>
        <v>9.6654275092936892E-2</v>
      </c>
      <c r="AH183" s="38">
        <v>0.9</v>
      </c>
      <c r="AI183" s="38">
        <f t="shared" si="176"/>
        <v>3.85</v>
      </c>
      <c r="AJ183" s="38">
        <f t="shared" si="177"/>
        <v>-3.85</v>
      </c>
      <c r="AK183" s="39">
        <f t="shared" si="149"/>
        <v>34</v>
      </c>
      <c r="AL183" s="65">
        <v>3.71</v>
      </c>
      <c r="AM183" s="11">
        <v>3.16</v>
      </c>
      <c r="AN183" s="21">
        <f t="shared" ref="AN183:AN219" si="199">IF(AM183&gt;0,-((AL183-AM183)/AM183)*-1,"")</f>
        <v>0.17405063291139233</v>
      </c>
      <c r="AO183" s="38">
        <v>1.8</v>
      </c>
      <c r="AP183" s="38">
        <f t="shared" si="187"/>
        <v>5.51</v>
      </c>
      <c r="AQ183" s="38">
        <f t="shared" si="188"/>
        <v>-5.51</v>
      </c>
      <c r="AR183" s="39">
        <f t="shared" si="151"/>
        <v>58</v>
      </c>
      <c r="AS183" s="62">
        <v>0.95</v>
      </c>
      <c r="AT183" s="11">
        <v>0.75</v>
      </c>
      <c r="AU183" s="21">
        <f t="shared" ref="AU183:AU219" si="200">IF(AT183&gt;0,-((AS183-AT183)/AT183)*-1,"")</f>
        <v>0.26666666666666661</v>
      </c>
      <c r="AV183" s="38">
        <v>0.3</v>
      </c>
      <c r="AW183" s="38">
        <f>IF(AS183&gt;0,AS183+AV183,AT183+AV183)</f>
        <v>1.25</v>
      </c>
      <c r="AX183" s="38">
        <f>-AW183</f>
        <v>-1.25</v>
      </c>
      <c r="AY183" s="46">
        <f t="shared" si="153"/>
        <v>25</v>
      </c>
      <c r="AZ183" s="68">
        <v>18.09</v>
      </c>
      <c r="BA183" s="11">
        <v>13.57</v>
      </c>
      <c r="BB183" s="21">
        <f t="shared" ref="BB183:BB219" si="201">IF(BA183&gt;0,-((AZ183-BA183)/BA183)*-1,"")</f>
        <v>0.33308769344141487</v>
      </c>
      <c r="BC183" s="38">
        <v>14.5</v>
      </c>
      <c r="BD183" s="38">
        <f t="shared" si="167"/>
        <v>32.590000000000003</v>
      </c>
      <c r="BE183" s="38">
        <f t="shared" si="168"/>
        <v>-32.590000000000003</v>
      </c>
      <c r="BF183" s="46">
        <f t="shared" si="155"/>
        <v>25</v>
      </c>
      <c r="BG183" s="68">
        <v>11.39</v>
      </c>
      <c r="BH183" s="11">
        <v>3.76</v>
      </c>
      <c r="BI183" s="21">
        <f t="shared" ref="BI183:BI219" si="202">IF(BH183&gt;0,-((BG183-BH183)/BH183)*-1,"")</f>
        <v>2.0292553191489366</v>
      </c>
      <c r="BJ183" s="38">
        <v>8.6999999999999993</v>
      </c>
      <c r="BK183" s="38">
        <f t="shared" ref="BK183:BK216" si="203">IF(BG183&gt;0,BG183+BJ183,BH183+BJ183)</f>
        <v>20.09</v>
      </c>
      <c r="BL183" s="38">
        <f t="shared" ref="BL183:BL216" si="204">-BK183</f>
        <v>-20.09</v>
      </c>
      <c r="BM183" s="46">
        <f t="shared" si="157"/>
        <v>22</v>
      </c>
      <c r="BN183" s="68">
        <v>5.94</v>
      </c>
      <c r="BO183" s="11">
        <v>3.35</v>
      </c>
      <c r="BP183" s="21">
        <f t="shared" si="158"/>
        <v>0.77313432835820906</v>
      </c>
      <c r="BQ183" s="8">
        <v>2.8</v>
      </c>
      <c r="BR183" s="8">
        <f t="shared" si="189"/>
        <v>8.74</v>
      </c>
      <c r="BS183" s="8">
        <f t="shared" si="178"/>
        <v>-8.74</v>
      </c>
      <c r="BT183" s="60">
        <f t="shared" si="159"/>
        <v>10</v>
      </c>
    </row>
    <row r="184" spans="1:72" x14ac:dyDescent="0.3">
      <c r="A184" s="1">
        <v>907691</v>
      </c>
      <c r="B184" s="22" t="s">
        <v>38</v>
      </c>
      <c r="C184" s="26" t="s">
        <v>7</v>
      </c>
      <c r="D184" s="72">
        <f t="shared" si="142"/>
        <v>418</v>
      </c>
      <c r="E184" s="57">
        <f t="shared" si="143"/>
        <v>30</v>
      </c>
      <c r="F184" s="7" t="s">
        <v>254</v>
      </c>
      <c r="G184" s="20">
        <f>-M184-T184-Z184+AG184+AN184+AU184+BB184+BI184+BP184</f>
        <v>2.3237104171505667</v>
      </c>
      <c r="H184" s="20">
        <f>G184/9</f>
        <v>0.25819004635006298</v>
      </c>
      <c r="I184" s="19">
        <v>18</v>
      </c>
      <c r="J184" s="83">
        <v>14</v>
      </c>
      <c r="K184" s="53">
        <v>8.19</v>
      </c>
      <c r="L184" s="11">
        <v>8.39</v>
      </c>
      <c r="M184" s="21">
        <f t="shared" si="190"/>
        <v>-2.3837902264600839E-2</v>
      </c>
      <c r="N184" s="37">
        <f t="shared" si="191"/>
        <v>12.285</v>
      </c>
      <c r="O184" s="38">
        <v>-2.1</v>
      </c>
      <c r="P184" s="38">
        <f t="shared" si="192"/>
        <v>10.185</v>
      </c>
      <c r="Q184" s="57">
        <f t="shared" si="144"/>
        <v>103</v>
      </c>
      <c r="R184" s="53">
        <v>12.67</v>
      </c>
      <c r="S184" s="11">
        <v>13.77</v>
      </c>
      <c r="T184" s="21">
        <f t="shared" si="193"/>
        <v>-7.9883805374001429E-2</v>
      </c>
      <c r="U184" s="38">
        <v>-1.1499999999999999</v>
      </c>
      <c r="V184" s="38">
        <f t="shared" si="194"/>
        <v>11.52</v>
      </c>
      <c r="W184" s="39">
        <f t="shared" si="145"/>
        <v>21</v>
      </c>
      <c r="X184" s="53">
        <v>149.66999999999999</v>
      </c>
      <c r="Y184" s="11">
        <v>151.57</v>
      </c>
      <c r="Z184" s="21">
        <f t="shared" si="195"/>
        <v>-1.2535462162697141E-2</v>
      </c>
      <c r="AA184" s="37">
        <f t="shared" si="196"/>
        <v>249.44999999999996</v>
      </c>
      <c r="AB184" s="59">
        <v>-28</v>
      </c>
      <c r="AC184" s="38">
        <f t="shared" si="197"/>
        <v>221.44999999999996</v>
      </c>
      <c r="AD184" s="39">
        <f t="shared" si="147"/>
        <v>47</v>
      </c>
      <c r="AE184" s="65">
        <v>2.8</v>
      </c>
      <c r="AF184" s="11">
        <v>2.4300000000000002</v>
      </c>
      <c r="AG184" s="21">
        <f t="shared" si="198"/>
        <v>0.15226337448559657</v>
      </c>
      <c r="AH184" s="38">
        <v>0.9</v>
      </c>
      <c r="AI184" s="38">
        <f t="shared" si="176"/>
        <v>3.6999999999999997</v>
      </c>
      <c r="AJ184" s="38">
        <f t="shared" si="177"/>
        <v>-3.6999999999999997</v>
      </c>
      <c r="AK184" s="39">
        <f t="shared" si="149"/>
        <v>56</v>
      </c>
      <c r="AL184" s="65">
        <v>4.09</v>
      </c>
      <c r="AM184" s="11">
        <v>3.18</v>
      </c>
      <c r="AN184" s="21">
        <f t="shared" si="199"/>
        <v>0.2861635220125785</v>
      </c>
      <c r="AO184" s="38">
        <v>1.8</v>
      </c>
      <c r="AP184" s="38">
        <f t="shared" si="187"/>
        <v>5.89</v>
      </c>
      <c r="AQ184" s="38">
        <f t="shared" si="188"/>
        <v>-5.89</v>
      </c>
      <c r="AR184" s="39">
        <f t="shared" si="151"/>
        <v>29</v>
      </c>
      <c r="AS184" s="62">
        <v>1</v>
      </c>
      <c r="AT184" s="11">
        <v>0.9</v>
      </c>
      <c r="AU184" s="21">
        <f t="shared" si="200"/>
        <v>0.11111111111111108</v>
      </c>
      <c r="AV184" s="38">
        <v>0.3</v>
      </c>
      <c r="AW184" s="38">
        <f>IF(AS184&gt;0,AS184+AV184,AT184+AV184)</f>
        <v>1.3</v>
      </c>
      <c r="AX184" s="38">
        <f>-AW184</f>
        <v>-1.3</v>
      </c>
      <c r="AY184" s="46">
        <f t="shared" si="153"/>
        <v>10</v>
      </c>
      <c r="AZ184" s="68">
        <v>11.68</v>
      </c>
      <c r="BA184" s="11">
        <v>11.53</v>
      </c>
      <c r="BB184" s="21">
        <f t="shared" si="201"/>
        <v>1.3009540329575053E-2</v>
      </c>
      <c r="BC184" s="38">
        <v>14.5</v>
      </c>
      <c r="BD184" s="38">
        <f t="shared" si="167"/>
        <v>26.18</v>
      </c>
      <c r="BE184" s="38">
        <f t="shared" si="168"/>
        <v>-26.18</v>
      </c>
      <c r="BF184" s="46">
        <f t="shared" si="155"/>
        <v>83</v>
      </c>
      <c r="BG184" s="68">
        <v>8.14</v>
      </c>
      <c r="BH184" s="11">
        <v>4.8499999999999996</v>
      </c>
      <c r="BI184" s="21">
        <f t="shared" si="202"/>
        <v>0.67835051546391778</v>
      </c>
      <c r="BJ184" s="38">
        <v>8.6999999999999993</v>
      </c>
      <c r="BK184" s="38">
        <f t="shared" si="203"/>
        <v>16.84</v>
      </c>
      <c r="BL184" s="38">
        <f t="shared" si="204"/>
        <v>-16.84</v>
      </c>
      <c r="BM184" s="46">
        <f t="shared" si="157"/>
        <v>58</v>
      </c>
      <c r="BN184" s="68">
        <v>5.88</v>
      </c>
      <c r="BO184" s="11">
        <v>2.99</v>
      </c>
      <c r="BP184" s="21">
        <f t="shared" si="158"/>
        <v>0.96655518394648809</v>
      </c>
      <c r="BQ184" s="8">
        <v>2.8</v>
      </c>
      <c r="BR184" s="8">
        <f t="shared" si="189"/>
        <v>8.68</v>
      </c>
      <c r="BS184" s="8">
        <f t="shared" si="178"/>
        <v>-8.68</v>
      </c>
      <c r="BT184" s="60">
        <f t="shared" si="159"/>
        <v>11</v>
      </c>
    </row>
    <row r="185" spans="1:72" x14ac:dyDescent="0.3">
      <c r="A185" s="1">
        <v>932004</v>
      </c>
      <c r="B185" s="22" t="s">
        <v>159</v>
      </c>
      <c r="C185" s="26" t="s">
        <v>7</v>
      </c>
      <c r="D185" s="72">
        <f t="shared" si="142"/>
        <v>652</v>
      </c>
      <c r="E185" s="57">
        <f t="shared" si="143"/>
        <v>56</v>
      </c>
      <c r="F185" s="90" t="s">
        <v>256</v>
      </c>
      <c r="G185" s="91" t="s">
        <v>21</v>
      </c>
      <c r="H185" s="91" t="s">
        <v>21</v>
      </c>
      <c r="I185" s="92" t="s">
        <v>21</v>
      </c>
      <c r="J185" s="89">
        <v>26</v>
      </c>
      <c r="K185" s="53">
        <v>8.14</v>
      </c>
      <c r="L185" s="11"/>
      <c r="M185" s="21" t="str">
        <f t="shared" si="190"/>
        <v/>
      </c>
      <c r="N185" s="37">
        <f t="shared" si="191"/>
        <v>12.21</v>
      </c>
      <c r="O185" s="38">
        <v>-2.1</v>
      </c>
      <c r="P185" s="38">
        <f t="shared" si="192"/>
        <v>10.110000000000001</v>
      </c>
      <c r="Q185" s="57">
        <f t="shared" si="144"/>
        <v>89</v>
      </c>
      <c r="R185" s="53">
        <v>13.59</v>
      </c>
      <c r="S185" s="11"/>
      <c r="T185" s="21" t="str">
        <f t="shared" si="193"/>
        <v/>
      </c>
      <c r="U185" s="38">
        <v>-1.1499999999999999</v>
      </c>
      <c r="V185" s="38">
        <f t="shared" si="194"/>
        <v>12.44</v>
      </c>
      <c r="W185" s="39">
        <f t="shared" si="145"/>
        <v>68</v>
      </c>
      <c r="X185" s="53">
        <v>159.19999999999999</v>
      </c>
      <c r="Y185" s="11"/>
      <c r="Z185" s="21" t="str">
        <f t="shared" si="195"/>
        <v/>
      </c>
      <c r="AA185" s="37">
        <f t="shared" si="196"/>
        <v>265.33333333333331</v>
      </c>
      <c r="AB185" s="59">
        <v>-28</v>
      </c>
      <c r="AC185" s="38">
        <f t="shared" si="197"/>
        <v>237.33333333333331</v>
      </c>
      <c r="AD185" s="39">
        <f t="shared" si="147"/>
        <v>89</v>
      </c>
      <c r="AE185" s="65">
        <v>2.73</v>
      </c>
      <c r="AF185" s="11"/>
      <c r="AG185" s="21" t="str">
        <f t="shared" si="198"/>
        <v/>
      </c>
      <c r="AH185" s="38">
        <v>0.9</v>
      </c>
      <c r="AI185" s="38">
        <f t="shared" si="176"/>
        <v>3.63</v>
      </c>
      <c r="AJ185" s="38">
        <f t="shared" si="177"/>
        <v>-3.63</v>
      </c>
      <c r="AK185" s="39">
        <f t="shared" si="149"/>
        <v>63</v>
      </c>
      <c r="AL185" s="65">
        <v>3.86</v>
      </c>
      <c r="AM185" s="11"/>
      <c r="AN185" s="21" t="str">
        <f t="shared" si="199"/>
        <v/>
      </c>
      <c r="AO185" s="38">
        <v>1.8</v>
      </c>
      <c r="AP185" s="38">
        <f t="shared" si="187"/>
        <v>5.66</v>
      </c>
      <c r="AQ185" s="38">
        <f t="shared" si="188"/>
        <v>-5.66</v>
      </c>
      <c r="AR185" s="39">
        <f t="shared" si="151"/>
        <v>44</v>
      </c>
      <c r="AS185" s="62">
        <v>0.9</v>
      </c>
      <c r="AT185" s="11"/>
      <c r="AU185" s="21" t="str">
        <f t="shared" si="200"/>
        <v/>
      </c>
      <c r="AV185" s="38">
        <v>0.3</v>
      </c>
      <c r="AW185" s="38">
        <f>IF(AS185&gt;0,AS185+AV185,AT185+AV185)</f>
        <v>1.2</v>
      </c>
      <c r="AX185" s="38">
        <f>-AW185</f>
        <v>-1.2</v>
      </c>
      <c r="AY185" s="46">
        <f t="shared" si="153"/>
        <v>52</v>
      </c>
      <c r="AZ185" s="68">
        <v>13.52</v>
      </c>
      <c r="BA185" s="11"/>
      <c r="BB185" s="21" t="str">
        <f t="shared" si="201"/>
        <v/>
      </c>
      <c r="BC185" s="38">
        <v>14.5</v>
      </c>
      <c r="BD185" s="38">
        <f t="shared" ref="BD185:BD216" si="205">IF(AZ185&gt;0,AZ185+BC185,BA185+BC185)</f>
        <v>28.02</v>
      </c>
      <c r="BE185" s="38">
        <f t="shared" ref="BE185:BE216" si="206">-BD185</f>
        <v>-28.02</v>
      </c>
      <c r="BF185" s="46">
        <f t="shared" si="155"/>
        <v>57</v>
      </c>
      <c r="BG185" s="68">
        <v>5.68</v>
      </c>
      <c r="BH185" s="11"/>
      <c r="BI185" s="21" t="str">
        <f t="shared" si="202"/>
        <v/>
      </c>
      <c r="BJ185" s="38">
        <v>8.6999999999999993</v>
      </c>
      <c r="BK185" s="38">
        <f t="shared" si="203"/>
        <v>14.379999999999999</v>
      </c>
      <c r="BL185" s="38">
        <f t="shared" si="204"/>
        <v>-14.379999999999999</v>
      </c>
      <c r="BM185" s="46">
        <f t="shared" si="157"/>
        <v>137</v>
      </c>
      <c r="BN185" s="68">
        <v>4.5599999999999996</v>
      </c>
      <c r="BO185" s="11"/>
      <c r="BP185" s="21" t="str">
        <f t="shared" si="158"/>
        <v/>
      </c>
      <c r="BQ185" s="8">
        <v>2.8</v>
      </c>
      <c r="BR185" s="8">
        <f t="shared" si="189"/>
        <v>7.3599999999999994</v>
      </c>
      <c r="BS185" s="8">
        <f t="shared" si="178"/>
        <v>-7.3599999999999994</v>
      </c>
      <c r="BT185" s="60">
        <f t="shared" si="159"/>
        <v>53</v>
      </c>
    </row>
    <row r="186" spans="1:72" x14ac:dyDescent="0.3">
      <c r="A186" s="1">
        <v>932000</v>
      </c>
      <c r="B186" s="22" t="s">
        <v>157</v>
      </c>
      <c r="C186" s="26" t="s">
        <v>7</v>
      </c>
      <c r="D186" s="72">
        <f t="shared" si="142"/>
        <v>727</v>
      </c>
      <c r="E186" s="57">
        <f t="shared" si="143"/>
        <v>66</v>
      </c>
      <c r="F186" s="90" t="s">
        <v>256</v>
      </c>
      <c r="G186" s="91" t="s">
        <v>21</v>
      </c>
      <c r="H186" s="91" t="s">
        <v>21</v>
      </c>
      <c r="I186" s="92" t="s">
        <v>21</v>
      </c>
      <c r="J186" s="83">
        <v>20</v>
      </c>
      <c r="K186" s="53">
        <v>7.53</v>
      </c>
      <c r="L186" s="11"/>
      <c r="M186" s="21" t="str">
        <f t="shared" si="190"/>
        <v/>
      </c>
      <c r="N186" s="37">
        <f t="shared" si="191"/>
        <v>11.295</v>
      </c>
      <c r="O186" s="38">
        <v>-2.1</v>
      </c>
      <c r="P186" s="38">
        <f t="shared" si="192"/>
        <v>9.1950000000000003</v>
      </c>
      <c r="Q186" s="57">
        <f t="shared" si="144"/>
        <v>18</v>
      </c>
      <c r="R186" s="53">
        <v>12.49</v>
      </c>
      <c r="S186" s="11"/>
      <c r="T186" s="21" t="str">
        <f t="shared" si="193"/>
        <v/>
      </c>
      <c r="U186" s="38">
        <v>-1.1499999999999999</v>
      </c>
      <c r="V186" s="38">
        <f t="shared" si="194"/>
        <v>11.34</v>
      </c>
      <c r="W186" s="39">
        <f t="shared" si="145"/>
        <v>14</v>
      </c>
      <c r="X186" s="53">
        <v>144.38</v>
      </c>
      <c r="Y186" s="11"/>
      <c r="Z186" s="21" t="str">
        <f t="shared" si="195"/>
        <v/>
      </c>
      <c r="AA186" s="37">
        <f t="shared" si="196"/>
        <v>240.63333333333333</v>
      </c>
      <c r="AB186" s="59">
        <v>-28</v>
      </c>
      <c r="AC186" s="38">
        <f t="shared" si="197"/>
        <v>212.63333333333333</v>
      </c>
      <c r="AD186" s="39">
        <f t="shared" si="147"/>
        <v>22</v>
      </c>
      <c r="AE186" s="65">
        <v>2.75</v>
      </c>
      <c r="AF186" s="11"/>
      <c r="AG186" s="21" t="str">
        <f t="shared" si="198"/>
        <v/>
      </c>
      <c r="AH186" s="38">
        <v>0.9</v>
      </c>
      <c r="AI186" s="38">
        <f t="shared" si="176"/>
        <v>3.65</v>
      </c>
      <c r="AJ186" s="38">
        <f t="shared" si="177"/>
        <v>-3.65</v>
      </c>
      <c r="AK186" s="39">
        <f t="shared" si="149"/>
        <v>61</v>
      </c>
      <c r="AL186" s="65">
        <v>3.83</v>
      </c>
      <c r="AM186" s="11"/>
      <c r="AN186" s="21" t="str">
        <f t="shared" si="199"/>
        <v/>
      </c>
      <c r="AO186" s="38">
        <v>1.8</v>
      </c>
      <c r="AP186" s="38">
        <f t="shared" si="187"/>
        <v>5.63</v>
      </c>
      <c r="AQ186" s="38">
        <f t="shared" si="188"/>
        <v>-5.63</v>
      </c>
      <c r="AR186" s="39">
        <f t="shared" si="151"/>
        <v>45</v>
      </c>
      <c r="AS186" s="62" t="s">
        <v>10</v>
      </c>
      <c r="AT186" s="11"/>
      <c r="AU186" s="21" t="str">
        <f t="shared" si="200"/>
        <v/>
      </c>
      <c r="AV186" s="38">
        <v>0.3</v>
      </c>
      <c r="AW186" s="38"/>
      <c r="AX186" s="38"/>
      <c r="AY186" s="46">
        <f t="shared" si="153"/>
        <v>212</v>
      </c>
      <c r="AZ186" s="68">
        <v>9.18</v>
      </c>
      <c r="BA186" s="11"/>
      <c r="BB186" s="21" t="str">
        <f t="shared" si="201"/>
        <v/>
      </c>
      <c r="BC186" s="38">
        <v>14.5</v>
      </c>
      <c r="BD186" s="38">
        <f t="shared" si="205"/>
        <v>23.68</v>
      </c>
      <c r="BE186" s="38">
        <f t="shared" si="206"/>
        <v>-23.68</v>
      </c>
      <c r="BF186" s="46">
        <f t="shared" si="155"/>
        <v>126</v>
      </c>
      <c r="BG186" s="68">
        <v>6.09</v>
      </c>
      <c r="BH186" s="11"/>
      <c r="BI186" s="21" t="str">
        <f t="shared" si="202"/>
        <v/>
      </c>
      <c r="BJ186" s="38">
        <v>8.6999999999999993</v>
      </c>
      <c r="BK186" s="38">
        <f t="shared" si="203"/>
        <v>14.79</v>
      </c>
      <c r="BL186" s="38">
        <f t="shared" si="204"/>
        <v>-14.79</v>
      </c>
      <c r="BM186" s="46">
        <f t="shared" si="157"/>
        <v>122</v>
      </c>
      <c r="BN186" s="68">
        <v>3.7</v>
      </c>
      <c r="BO186" s="11"/>
      <c r="BP186" s="21" t="str">
        <f t="shared" si="158"/>
        <v/>
      </c>
      <c r="BQ186" s="8">
        <v>2.8</v>
      </c>
      <c r="BR186" s="8">
        <f t="shared" si="189"/>
        <v>6.5</v>
      </c>
      <c r="BS186" s="8">
        <f t="shared" si="178"/>
        <v>-6.5</v>
      </c>
      <c r="BT186" s="60">
        <f t="shared" si="159"/>
        <v>107</v>
      </c>
    </row>
    <row r="187" spans="1:72" x14ac:dyDescent="0.3">
      <c r="A187" s="1">
        <v>932588</v>
      </c>
      <c r="B187" s="22" t="s">
        <v>166</v>
      </c>
      <c r="C187" s="26" t="s">
        <v>7</v>
      </c>
      <c r="D187" s="72">
        <f t="shared" si="142"/>
        <v>788</v>
      </c>
      <c r="E187" s="57">
        <f t="shared" si="143"/>
        <v>72</v>
      </c>
      <c r="F187" s="90" t="s">
        <v>256</v>
      </c>
      <c r="G187" s="91" t="s">
        <v>21</v>
      </c>
      <c r="H187" s="91" t="s">
        <v>21</v>
      </c>
      <c r="I187" s="92" t="s">
        <v>21</v>
      </c>
      <c r="J187" s="83">
        <v>23</v>
      </c>
      <c r="K187" s="53">
        <v>8.0299999999999994</v>
      </c>
      <c r="L187" s="11"/>
      <c r="M187" s="21" t="str">
        <f t="shared" si="190"/>
        <v/>
      </c>
      <c r="N187" s="37">
        <f t="shared" si="191"/>
        <v>12.044999999999998</v>
      </c>
      <c r="O187" s="38">
        <v>-2.1</v>
      </c>
      <c r="P187" s="38">
        <f t="shared" si="192"/>
        <v>9.9449999999999985</v>
      </c>
      <c r="Q187" s="57">
        <f t="shared" si="144"/>
        <v>75</v>
      </c>
      <c r="R187" s="53">
        <v>14.03</v>
      </c>
      <c r="S187" s="11"/>
      <c r="T187" s="21" t="str">
        <f t="shared" si="193"/>
        <v/>
      </c>
      <c r="U187" s="38">
        <v>-1.1499999999999999</v>
      </c>
      <c r="V187" s="38">
        <f t="shared" si="194"/>
        <v>12.879999999999999</v>
      </c>
      <c r="W187" s="39">
        <f t="shared" si="145"/>
        <v>90</v>
      </c>
      <c r="X187" s="53">
        <v>169.63</v>
      </c>
      <c r="Y187" s="11"/>
      <c r="Z187" s="21" t="str">
        <f t="shared" si="195"/>
        <v/>
      </c>
      <c r="AA187" s="37">
        <f t="shared" si="196"/>
        <v>282.71666666666664</v>
      </c>
      <c r="AB187" s="59">
        <v>-28</v>
      </c>
      <c r="AC187" s="38">
        <f t="shared" si="197"/>
        <v>254.71666666666664</v>
      </c>
      <c r="AD187" s="39">
        <f t="shared" si="147"/>
        <v>147</v>
      </c>
      <c r="AE187" s="65">
        <v>2.64</v>
      </c>
      <c r="AF187" s="11"/>
      <c r="AG187" s="21" t="str">
        <f t="shared" si="198"/>
        <v/>
      </c>
      <c r="AH187" s="38">
        <v>0.9</v>
      </c>
      <c r="AI187" s="38">
        <f t="shared" si="176"/>
        <v>3.54</v>
      </c>
      <c r="AJ187" s="38">
        <f t="shared" si="177"/>
        <v>-3.54</v>
      </c>
      <c r="AK187" s="39">
        <f t="shared" si="149"/>
        <v>82</v>
      </c>
      <c r="AL187" s="65">
        <v>3.78</v>
      </c>
      <c r="AM187" s="11"/>
      <c r="AN187" s="21" t="str">
        <f t="shared" si="199"/>
        <v/>
      </c>
      <c r="AO187" s="38">
        <v>1.8</v>
      </c>
      <c r="AP187" s="38">
        <f t="shared" si="187"/>
        <v>5.58</v>
      </c>
      <c r="AQ187" s="38">
        <f t="shared" si="188"/>
        <v>-5.58</v>
      </c>
      <c r="AR187" s="39">
        <f t="shared" si="151"/>
        <v>50</v>
      </c>
      <c r="AS187" s="62">
        <v>0.9</v>
      </c>
      <c r="AT187" s="11"/>
      <c r="AU187" s="21" t="str">
        <f t="shared" si="200"/>
        <v/>
      </c>
      <c r="AV187" s="38">
        <v>0.3</v>
      </c>
      <c r="AW187" s="38">
        <f t="shared" ref="AW187:AW200" si="207">IF(AS187&gt;0,AS187+AV187,AT187+AV187)</f>
        <v>1.2</v>
      </c>
      <c r="AX187" s="38">
        <f t="shared" ref="AX187:AX200" si="208">-AW187</f>
        <v>-1.2</v>
      </c>
      <c r="AY187" s="46">
        <f t="shared" si="153"/>
        <v>52</v>
      </c>
      <c r="AZ187" s="68">
        <v>11.71</v>
      </c>
      <c r="BA187" s="11"/>
      <c r="BB187" s="21" t="str">
        <f t="shared" si="201"/>
        <v/>
      </c>
      <c r="BC187" s="38">
        <v>14.5</v>
      </c>
      <c r="BD187" s="38">
        <f t="shared" si="205"/>
        <v>26.21</v>
      </c>
      <c r="BE187" s="38">
        <f t="shared" si="206"/>
        <v>-26.21</v>
      </c>
      <c r="BF187" s="46">
        <f t="shared" si="155"/>
        <v>82</v>
      </c>
      <c r="BG187" s="68">
        <v>4.28</v>
      </c>
      <c r="BH187" s="11"/>
      <c r="BI187" s="21" t="str">
        <f t="shared" si="202"/>
        <v/>
      </c>
      <c r="BJ187" s="38">
        <v>8.6999999999999993</v>
      </c>
      <c r="BK187" s="38">
        <f t="shared" si="203"/>
        <v>12.98</v>
      </c>
      <c r="BL187" s="38">
        <f t="shared" si="204"/>
        <v>-12.98</v>
      </c>
      <c r="BM187" s="46">
        <f t="shared" si="157"/>
        <v>172</v>
      </c>
      <c r="BN187" s="68">
        <v>4.87</v>
      </c>
      <c r="BO187" s="11"/>
      <c r="BP187" s="21" t="str">
        <f t="shared" si="158"/>
        <v/>
      </c>
      <c r="BQ187" s="8">
        <v>2.8</v>
      </c>
      <c r="BR187" s="8">
        <f t="shared" si="189"/>
        <v>7.67</v>
      </c>
      <c r="BS187" s="8">
        <f t="shared" si="178"/>
        <v>-7.67</v>
      </c>
      <c r="BT187" s="60">
        <f t="shared" si="159"/>
        <v>38</v>
      </c>
    </row>
    <row r="188" spans="1:72" x14ac:dyDescent="0.3">
      <c r="A188" s="1">
        <v>932008</v>
      </c>
      <c r="B188" s="22" t="s">
        <v>168</v>
      </c>
      <c r="C188" s="26" t="s">
        <v>7</v>
      </c>
      <c r="D188" s="72">
        <f t="shared" si="142"/>
        <v>803</v>
      </c>
      <c r="E188" s="57">
        <f t="shared" si="143"/>
        <v>74</v>
      </c>
      <c r="F188" s="90" t="s">
        <v>256</v>
      </c>
      <c r="G188" s="91" t="s">
        <v>21</v>
      </c>
      <c r="H188" s="91" t="s">
        <v>21</v>
      </c>
      <c r="I188" s="92" t="s">
        <v>21</v>
      </c>
      <c r="J188" s="83">
        <v>19</v>
      </c>
      <c r="K188" s="53">
        <v>7.89</v>
      </c>
      <c r="L188" s="11"/>
      <c r="M188" s="21" t="str">
        <f t="shared" si="190"/>
        <v/>
      </c>
      <c r="N188" s="37">
        <f t="shared" si="191"/>
        <v>11.834999999999999</v>
      </c>
      <c r="O188" s="38">
        <v>-2.1</v>
      </c>
      <c r="P188" s="38">
        <f t="shared" si="192"/>
        <v>9.7349999999999994</v>
      </c>
      <c r="Q188" s="57">
        <f t="shared" si="144"/>
        <v>48</v>
      </c>
      <c r="R188" s="53">
        <v>13.54</v>
      </c>
      <c r="S188" s="11"/>
      <c r="T188" s="21" t="str">
        <f t="shared" si="193"/>
        <v/>
      </c>
      <c r="U188" s="38">
        <v>-1.1499999999999999</v>
      </c>
      <c r="V188" s="38">
        <f t="shared" si="194"/>
        <v>12.389999999999999</v>
      </c>
      <c r="W188" s="39">
        <f t="shared" si="145"/>
        <v>61</v>
      </c>
      <c r="X188" s="53">
        <v>147.52000000000001</v>
      </c>
      <c r="Y188" s="11"/>
      <c r="Z188" s="21" t="str">
        <f t="shared" si="195"/>
        <v/>
      </c>
      <c r="AA188" s="37">
        <f t="shared" si="196"/>
        <v>245.8666666666667</v>
      </c>
      <c r="AB188" s="59">
        <v>-28</v>
      </c>
      <c r="AC188" s="38">
        <f t="shared" si="197"/>
        <v>217.8666666666667</v>
      </c>
      <c r="AD188" s="39">
        <f t="shared" si="147"/>
        <v>32</v>
      </c>
      <c r="AE188" s="65">
        <v>2.73</v>
      </c>
      <c r="AF188" s="11"/>
      <c r="AG188" s="21" t="str">
        <f t="shared" si="198"/>
        <v/>
      </c>
      <c r="AH188" s="38">
        <v>0.9</v>
      </c>
      <c r="AI188" s="38">
        <f t="shared" si="176"/>
        <v>3.63</v>
      </c>
      <c r="AJ188" s="38">
        <f t="shared" si="177"/>
        <v>-3.63</v>
      </c>
      <c r="AK188" s="39">
        <f t="shared" si="149"/>
        <v>63</v>
      </c>
      <c r="AL188" s="65">
        <v>3.75</v>
      </c>
      <c r="AM188" s="11"/>
      <c r="AN188" s="21" t="str">
        <f t="shared" si="199"/>
        <v/>
      </c>
      <c r="AO188" s="38">
        <v>1.8</v>
      </c>
      <c r="AP188" s="38">
        <f t="shared" si="187"/>
        <v>5.55</v>
      </c>
      <c r="AQ188" s="38">
        <f t="shared" si="188"/>
        <v>-5.55</v>
      </c>
      <c r="AR188" s="39">
        <f t="shared" si="151"/>
        <v>54</v>
      </c>
      <c r="AS188" s="62">
        <v>0.85</v>
      </c>
      <c r="AT188" s="11"/>
      <c r="AU188" s="21" t="str">
        <f t="shared" si="200"/>
        <v/>
      </c>
      <c r="AV188" s="38">
        <v>0.3</v>
      </c>
      <c r="AW188" s="38">
        <f t="shared" si="207"/>
        <v>1.1499999999999999</v>
      </c>
      <c r="AX188" s="38">
        <f t="shared" si="208"/>
        <v>-1.1499999999999999</v>
      </c>
      <c r="AY188" s="46">
        <f t="shared" si="153"/>
        <v>85</v>
      </c>
      <c r="AZ188" s="68">
        <v>8.76</v>
      </c>
      <c r="BA188" s="11"/>
      <c r="BB188" s="21" t="str">
        <f t="shared" si="201"/>
        <v/>
      </c>
      <c r="BC188" s="38">
        <v>14.5</v>
      </c>
      <c r="BD188" s="38">
        <f t="shared" si="205"/>
        <v>23.259999999999998</v>
      </c>
      <c r="BE188" s="38">
        <f t="shared" si="206"/>
        <v>-23.259999999999998</v>
      </c>
      <c r="BF188" s="46">
        <f t="shared" si="155"/>
        <v>135</v>
      </c>
      <c r="BG188" s="68">
        <v>3.09</v>
      </c>
      <c r="BH188" s="11"/>
      <c r="BI188" s="21" t="str">
        <f t="shared" si="202"/>
        <v/>
      </c>
      <c r="BJ188" s="38">
        <v>8.6999999999999993</v>
      </c>
      <c r="BK188" s="38">
        <f t="shared" si="203"/>
        <v>11.79</v>
      </c>
      <c r="BL188" s="38">
        <f t="shared" si="204"/>
        <v>-11.79</v>
      </c>
      <c r="BM188" s="46">
        <f t="shared" si="157"/>
        <v>195</v>
      </c>
      <c r="BN188" s="68">
        <v>3.47</v>
      </c>
      <c r="BO188" s="11"/>
      <c r="BP188" s="21" t="str">
        <f t="shared" si="158"/>
        <v/>
      </c>
      <c r="BQ188" s="8">
        <v>2.8</v>
      </c>
      <c r="BR188" s="8">
        <f t="shared" si="189"/>
        <v>6.27</v>
      </c>
      <c r="BS188" s="8">
        <f t="shared" si="178"/>
        <v>-6.27</v>
      </c>
      <c r="BT188" s="60">
        <f t="shared" si="159"/>
        <v>130</v>
      </c>
    </row>
    <row r="189" spans="1:72" x14ac:dyDescent="0.3">
      <c r="A189" s="1">
        <v>933218</v>
      </c>
      <c r="B189" s="22" t="s">
        <v>162</v>
      </c>
      <c r="C189" s="26" t="s">
        <v>7</v>
      </c>
      <c r="D189" s="72">
        <f t="shared" si="142"/>
        <v>817</v>
      </c>
      <c r="E189" s="57">
        <f t="shared" si="143"/>
        <v>77</v>
      </c>
      <c r="F189" s="90" t="s">
        <v>256</v>
      </c>
      <c r="G189" s="91" t="s">
        <v>21</v>
      </c>
      <c r="H189" s="91" t="s">
        <v>21</v>
      </c>
      <c r="I189" s="92" t="s">
        <v>21</v>
      </c>
      <c r="J189" s="89">
        <v>26</v>
      </c>
      <c r="K189" s="53">
        <v>8.5</v>
      </c>
      <c r="L189" s="11"/>
      <c r="M189" s="21" t="str">
        <f t="shared" si="190"/>
        <v/>
      </c>
      <c r="N189" s="37">
        <f t="shared" si="191"/>
        <v>12.75</v>
      </c>
      <c r="O189" s="38">
        <v>-2.1</v>
      </c>
      <c r="P189" s="38">
        <f t="shared" si="192"/>
        <v>10.65</v>
      </c>
      <c r="Q189" s="57">
        <f t="shared" si="144"/>
        <v>152</v>
      </c>
      <c r="R189" s="53">
        <v>14</v>
      </c>
      <c r="S189" s="11"/>
      <c r="T189" s="21" t="str">
        <f t="shared" si="193"/>
        <v/>
      </c>
      <c r="U189" s="38">
        <v>-1.1499999999999999</v>
      </c>
      <c r="V189" s="38">
        <f t="shared" si="194"/>
        <v>12.85</v>
      </c>
      <c r="W189" s="39">
        <f t="shared" si="145"/>
        <v>89</v>
      </c>
      <c r="X189" s="53">
        <v>149.09</v>
      </c>
      <c r="Y189" s="11"/>
      <c r="Z189" s="21" t="str">
        <f t="shared" si="195"/>
        <v/>
      </c>
      <c r="AA189" s="37">
        <f t="shared" si="196"/>
        <v>248.48333333333332</v>
      </c>
      <c r="AB189" s="59">
        <v>-28</v>
      </c>
      <c r="AC189" s="38">
        <f t="shared" si="197"/>
        <v>220.48333333333332</v>
      </c>
      <c r="AD189" s="39">
        <f t="shared" si="147"/>
        <v>42</v>
      </c>
      <c r="AE189" s="65">
        <v>2.64</v>
      </c>
      <c r="AF189" s="11"/>
      <c r="AG189" s="21" t="str">
        <f t="shared" si="198"/>
        <v/>
      </c>
      <c r="AH189" s="38">
        <v>0.9</v>
      </c>
      <c r="AI189" s="38">
        <f t="shared" si="176"/>
        <v>3.54</v>
      </c>
      <c r="AJ189" s="38">
        <f t="shared" si="177"/>
        <v>-3.54</v>
      </c>
      <c r="AK189" s="39">
        <f t="shared" si="149"/>
        <v>82</v>
      </c>
      <c r="AL189" s="65">
        <v>3.94</v>
      </c>
      <c r="AM189" s="11"/>
      <c r="AN189" s="21" t="str">
        <f t="shared" si="199"/>
        <v/>
      </c>
      <c r="AO189" s="38">
        <v>1.8</v>
      </c>
      <c r="AP189" s="38">
        <f t="shared" si="187"/>
        <v>5.74</v>
      </c>
      <c r="AQ189" s="38">
        <f t="shared" si="188"/>
        <v>-5.74</v>
      </c>
      <c r="AR189" s="39">
        <f t="shared" si="151"/>
        <v>36</v>
      </c>
      <c r="AS189" s="62">
        <v>0.9</v>
      </c>
      <c r="AT189" s="11"/>
      <c r="AU189" s="21" t="str">
        <f t="shared" si="200"/>
        <v/>
      </c>
      <c r="AV189" s="38">
        <v>0.3</v>
      </c>
      <c r="AW189" s="38">
        <f t="shared" si="207"/>
        <v>1.2</v>
      </c>
      <c r="AX189" s="38">
        <f t="shared" si="208"/>
        <v>-1.2</v>
      </c>
      <c r="AY189" s="46">
        <f t="shared" si="153"/>
        <v>52</v>
      </c>
      <c r="AZ189" s="68">
        <v>9</v>
      </c>
      <c r="BA189" s="11"/>
      <c r="BB189" s="21" t="str">
        <f t="shared" si="201"/>
        <v/>
      </c>
      <c r="BC189" s="38">
        <v>14.5</v>
      </c>
      <c r="BD189" s="38">
        <f t="shared" si="205"/>
        <v>23.5</v>
      </c>
      <c r="BE189" s="38">
        <f t="shared" si="206"/>
        <v>-23.5</v>
      </c>
      <c r="BF189" s="46">
        <f t="shared" si="155"/>
        <v>129</v>
      </c>
      <c r="BG189" s="68">
        <v>6.33</v>
      </c>
      <c r="BH189" s="11"/>
      <c r="BI189" s="21" t="str">
        <f t="shared" si="202"/>
        <v/>
      </c>
      <c r="BJ189" s="38">
        <v>8.6999999999999993</v>
      </c>
      <c r="BK189" s="38">
        <f t="shared" si="203"/>
        <v>15.03</v>
      </c>
      <c r="BL189" s="38">
        <f t="shared" si="204"/>
        <v>-15.03</v>
      </c>
      <c r="BM189" s="46">
        <f t="shared" si="157"/>
        <v>110</v>
      </c>
      <c r="BN189" s="68">
        <v>3.49</v>
      </c>
      <c r="BO189" s="11"/>
      <c r="BP189" s="21" t="str">
        <f t="shared" si="158"/>
        <v/>
      </c>
      <c r="BQ189" s="8">
        <v>2.8</v>
      </c>
      <c r="BR189" s="8">
        <f t="shared" si="189"/>
        <v>6.29</v>
      </c>
      <c r="BS189" s="8">
        <f t="shared" si="178"/>
        <v>-6.29</v>
      </c>
      <c r="BT189" s="60">
        <f t="shared" si="159"/>
        <v>125</v>
      </c>
    </row>
    <row r="190" spans="1:72" x14ac:dyDescent="0.3">
      <c r="A190" s="1">
        <v>907695</v>
      </c>
      <c r="B190" s="22" t="s">
        <v>41</v>
      </c>
      <c r="C190" s="26" t="s">
        <v>7</v>
      </c>
      <c r="D190" s="72">
        <f t="shared" si="142"/>
        <v>845</v>
      </c>
      <c r="E190" s="57">
        <f t="shared" si="143"/>
        <v>83</v>
      </c>
      <c r="F190" s="7" t="s">
        <v>254</v>
      </c>
      <c r="G190" s="20">
        <f>-M190-T190-Z190+AG190+AN190+AU190+BB190+BI190+BP190</f>
        <v>2.2516996136899823</v>
      </c>
      <c r="H190" s="20">
        <f>G190/9</f>
        <v>0.25018884596555357</v>
      </c>
      <c r="I190" s="19">
        <v>19</v>
      </c>
      <c r="J190" s="83">
        <v>19</v>
      </c>
      <c r="K190" s="53">
        <v>7.91</v>
      </c>
      <c r="L190" s="11">
        <v>8.7200000000000006</v>
      </c>
      <c r="M190" s="21">
        <f t="shared" si="190"/>
        <v>-9.2889908256880788E-2</v>
      </c>
      <c r="N190" s="37">
        <f t="shared" si="191"/>
        <v>11.865</v>
      </c>
      <c r="O190" s="38">
        <v>-2.1</v>
      </c>
      <c r="P190" s="38">
        <f t="shared" si="192"/>
        <v>9.7650000000000006</v>
      </c>
      <c r="Q190" s="57">
        <f t="shared" si="144"/>
        <v>52</v>
      </c>
      <c r="R190" s="53">
        <v>14.21</v>
      </c>
      <c r="S190" s="11">
        <v>16.66</v>
      </c>
      <c r="T190" s="21">
        <f t="shared" si="193"/>
        <v>-0.14705882352941171</v>
      </c>
      <c r="U190" s="38">
        <v>-1.1499999999999999</v>
      </c>
      <c r="V190" s="38">
        <f t="shared" si="194"/>
        <v>13.06</v>
      </c>
      <c r="W190" s="39">
        <f t="shared" si="145"/>
        <v>107</v>
      </c>
      <c r="X190" s="53">
        <v>157.44999999999999</v>
      </c>
      <c r="Y190" s="11">
        <v>171.87</v>
      </c>
      <c r="Z190" s="21">
        <f t="shared" si="195"/>
        <v>-8.3900622563565577E-2</v>
      </c>
      <c r="AA190" s="37">
        <f t="shared" si="196"/>
        <v>262.41666666666663</v>
      </c>
      <c r="AB190" s="59">
        <v>-28</v>
      </c>
      <c r="AC190" s="38">
        <f t="shared" si="197"/>
        <v>234.41666666666663</v>
      </c>
      <c r="AD190" s="39">
        <f t="shared" si="147"/>
        <v>75</v>
      </c>
      <c r="AE190" s="65">
        <v>2.3199999999999998</v>
      </c>
      <c r="AF190" s="11">
        <v>1.95</v>
      </c>
      <c r="AG190" s="21">
        <f t="shared" si="198"/>
        <v>0.18974358974358968</v>
      </c>
      <c r="AH190" s="38">
        <v>0.9</v>
      </c>
      <c r="AI190" s="38">
        <f t="shared" si="176"/>
        <v>3.2199999999999998</v>
      </c>
      <c r="AJ190" s="38">
        <f t="shared" si="177"/>
        <v>-3.2199999999999998</v>
      </c>
      <c r="AK190" s="39">
        <f t="shared" si="149"/>
        <v>162</v>
      </c>
      <c r="AL190" s="65">
        <v>3.39</v>
      </c>
      <c r="AM190" s="11">
        <v>2.82</v>
      </c>
      <c r="AN190" s="21">
        <f t="shared" si="199"/>
        <v>0.20212765957446821</v>
      </c>
      <c r="AO190" s="38">
        <v>1.8</v>
      </c>
      <c r="AP190" s="38">
        <f t="shared" si="187"/>
        <v>5.19</v>
      </c>
      <c r="AQ190" s="38">
        <f t="shared" si="188"/>
        <v>-5.19</v>
      </c>
      <c r="AR190" s="39">
        <f t="shared" si="151"/>
        <v>97</v>
      </c>
      <c r="AS190" s="62">
        <v>0.9</v>
      </c>
      <c r="AT190" s="11">
        <v>0.8</v>
      </c>
      <c r="AU190" s="21">
        <f t="shared" si="200"/>
        <v>0.12499999999999997</v>
      </c>
      <c r="AV190" s="38">
        <v>0.3</v>
      </c>
      <c r="AW190" s="38">
        <f t="shared" si="207"/>
        <v>1.2</v>
      </c>
      <c r="AX190" s="38">
        <f t="shared" si="208"/>
        <v>-1.2</v>
      </c>
      <c r="AY190" s="46">
        <f t="shared" si="153"/>
        <v>52</v>
      </c>
      <c r="AZ190" s="68">
        <v>11.05</v>
      </c>
      <c r="BA190" s="11">
        <v>8.09</v>
      </c>
      <c r="BB190" s="21">
        <f t="shared" si="201"/>
        <v>0.36588380716934499</v>
      </c>
      <c r="BC190" s="38">
        <v>14.5</v>
      </c>
      <c r="BD190" s="38">
        <f t="shared" si="205"/>
        <v>25.55</v>
      </c>
      <c r="BE190" s="38">
        <f t="shared" si="206"/>
        <v>-25.55</v>
      </c>
      <c r="BF190" s="46">
        <f t="shared" si="155"/>
        <v>89</v>
      </c>
      <c r="BG190" s="68">
        <v>7.11</v>
      </c>
      <c r="BH190" s="11">
        <v>3.56</v>
      </c>
      <c r="BI190" s="21">
        <f t="shared" si="202"/>
        <v>0.9971910112359551</v>
      </c>
      <c r="BJ190" s="38">
        <v>8.6999999999999993</v>
      </c>
      <c r="BK190" s="38">
        <f t="shared" si="203"/>
        <v>15.809999999999999</v>
      </c>
      <c r="BL190" s="38">
        <f t="shared" si="204"/>
        <v>-15.809999999999999</v>
      </c>
      <c r="BM190" s="46">
        <f t="shared" si="157"/>
        <v>88</v>
      </c>
      <c r="BN190" s="68">
        <v>3.5</v>
      </c>
      <c r="BO190" s="11">
        <v>3.34</v>
      </c>
      <c r="BP190" s="21">
        <f t="shared" si="158"/>
        <v>4.7904191616766512E-2</v>
      </c>
      <c r="BQ190" s="8">
        <v>2.8</v>
      </c>
      <c r="BR190" s="8">
        <f t="shared" si="189"/>
        <v>6.3</v>
      </c>
      <c r="BS190" s="8">
        <f t="shared" si="178"/>
        <v>-6.3</v>
      </c>
      <c r="BT190" s="60">
        <f t="shared" si="159"/>
        <v>123</v>
      </c>
    </row>
    <row r="191" spans="1:72" x14ac:dyDescent="0.3">
      <c r="A191" s="1">
        <v>932005</v>
      </c>
      <c r="B191" s="22" t="s">
        <v>156</v>
      </c>
      <c r="C191" s="26" t="s">
        <v>7</v>
      </c>
      <c r="D191" s="72">
        <f t="shared" si="142"/>
        <v>893</v>
      </c>
      <c r="E191" s="57">
        <f t="shared" si="143"/>
        <v>95</v>
      </c>
      <c r="F191" s="90" t="s">
        <v>256</v>
      </c>
      <c r="G191" s="91" t="s">
        <v>21</v>
      </c>
      <c r="H191" s="91" t="s">
        <v>21</v>
      </c>
      <c r="I191" s="92" t="s">
        <v>21</v>
      </c>
      <c r="J191" s="89">
        <v>26</v>
      </c>
      <c r="K191" s="53">
        <v>8.2100000000000009</v>
      </c>
      <c r="L191" s="11"/>
      <c r="M191" s="21" t="str">
        <f t="shared" si="190"/>
        <v/>
      </c>
      <c r="N191" s="37">
        <f t="shared" si="191"/>
        <v>12.315000000000001</v>
      </c>
      <c r="O191" s="38">
        <v>-2.1</v>
      </c>
      <c r="P191" s="38">
        <f t="shared" si="192"/>
        <v>10.215000000000002</v>
      </c>
      <c r="Q191" s="57">
        <f t="shared" si="144"/>
        <v>106</v>
      </c>
      <c r="R191" s="53">
        <v>14.61</v>
      </c>
      <c r="S191" s="11"/>
      <c r="T191" s="21" t="str">
        <f t="shared" si="193"/>
        <v/>
      </c>
      <c r="U191" s="38">
        <v>-1.1499999999999999</v>
      </c>
      <c r="V191" s="38">
        <f t="shared" si="194"/>
        <v>13.459999999999999</v>
      </c>
      <c r="W191" s="39">
        <f t="shared" si="145"/>
        <v>127</v>
      </c>
      <c r="X191" s="53">
        <v>164.47</v>
      </c>
      <c r="Y191" s="11"/>
      <c r="Z191" s="21" t="str">
        <f t="shared" si="195"/>
        <v/>
      </c>
      <c r="AA191" s="37">
        <f t="shared" si="196"/>
        <v>274.11666666666667</v>
      </c>
      <c r="AB191" s="59">
        <v>-28</v>
      </c>
      <c r="AC191" s="38">
        <f t="shared" si="197"/>
        <v>246.11666666666667</v>
      </c>
      <c r="AD191" s="39">
        <f t="shared" si="147"/>
        <v>122</v>
      </c>
      <c r="AE191" s="65">
        <v>2.54</v>
      </c>
      <c r="AF191" s="11"/>
      <c r="AG191" s="21" t="str">
        <f t="shared" si="198"/>
        <v/>
      </c>
      <c r="AH191" s="38">
        <v>0.9</v>
      </c>
      <c r="AI191" s="38">
        <f t="shared" si="176"/>
        <v>3.44</v>
      </c>
      <c r="AJ191" s="38">
        <f t="shared" si="177"/>
        <v>-3.44</v>
      </c>
      <c r="AK191" s="39">
        <f t="shared" si="149"/>
        <v>110</v>
      </c>
      <c r="AL191" s="65">
        <v>3.53</v>
      </c>
      <c r="AM191" s="11"/>
      <c r="AN191" s="21" t="str">
        <f t="shared" si="199"/>
        <v/>
      </c>
      <c r="AO191" s="38">
        <v>1.8</v>
      </c>
      <c r="AP191" s="38">
        <f t="shared" si="187"/>
        <v>5.33</v>
      </c>
      <c r="AQ191" s="38">
        <f t="shared" si="188"/>
        <v>-5.33</v>
      </c>
      <c r="AR191" s="39">
        <f t="shared" si="151"/>
        <v>75</v>
      </c>
      <c r="AS191" s="62">
        <v>0.9</v>
      </c>
      <c r="AT191" s="11"/>
      <c r="AU191" s="21" t="str">
        <f t="shared" si="200"/>
        <v/>
      </c>
      <c r="AV191" s="38">
        <v>0.3</v>
      </c>
      <c r="AW191" s="38">
        <f t="shared" si="207"/>
        <v>1.2</v>
      </c>
      <c r="AX191" s="38">
        <f t="shared" si="208"/>
        <v>-1.2</v>
      </c>
      <c r="AY191" s="46">
        <f t="shared" si="153"/>
        <v>52</v>
      </c>
      <c r="AZ191" s="68">
        <v>10.68</v>
      </c>
      <c r="BA191" s="11"/>
      <c r="BB191" s="21" t="str">
        <f t="shared" si="201"/>
        <v/>
      </c>
      <c r="BC191" s="38">
        <v>14.5</v>
      </c>
      <c r="BD191" s="38">
        <f t="shared" si="205"/>
        <v>25.18</v>
      </c>
      <c r="BE191" s="38">
        <f t="shared" si="206"/>
        <v>-25.18</v>
      </c>
      <c r="BF191" s="46">
        <f t="shared" si="155"/>
        <v>99</v>
      </c>
      <c r="BG191" s="68">
        <v>5.68</v>
      </c>
      <c r="BH191" s="11"/>
      <c r="BI191" s="21" t="str">
        <f t="shared" si="202"/>
        <v/>
      </c>
      <c r="BJ191" s="38">
        <v>8.6999999999999993</v>
      </c>
      <c r="BK191" s="38">
        <f t="shared" si="203"/>
        <v>14.379999999999999</v>
      </c>
      <c r="BL191" s="38">
        <f t="shared" si="204"/>
        <v>-14.379999999999999</v>
      </c>
      <c r="BM191" s="46">
        <f t="shared" si="157"/>
        <v>137</v>
      </c>
      <c r="BN191" s="68">
        <v>4.33</v>
      </c>
      <c r="BO191" s="11"/>
      <c r="BP191" s="21" t="str">
        <f t="shared" si="158"/>
        <v/>
      </c>
      <c r="BQ191" s="8">
        <v>2.8</v>
      </c>
      <c r="BR191" s="8">
        <f t="shared" si="189"/>
        <v>7.13</v>
      </c>
      <c r="BS191" s="8">
        <f t="shared" si="178"/>
        <v>-7.13</v>
      </c>
      <c r="BT191" s="60">
        <f t="shared" si="159"/>
        <v>65</v>
      </c>
    </row>
    <row r="192" spans="1:72" x14ac:dyDescent="0.3">
      <c r="A192" s="1">
        <v>932009</v>
      </c>
      <c r="B192" s="22" t="s">
        <v>160</v>
      </c>
      <c r="C192" s="26" t="s">
        <v>7</v>
      </c>
      <c r="D192" s="72">
        <f t="shared" si="142"/>
        <v>987</v>
      </c>
      <c r="E192" s="57">
        <f t="shared" si="143"/>
        <v>110</v>
      </c>
      <c r="F192" s="90" t="s">
        <v>256</v>
      </c>
      <c r="G192" s="91" t="s">
        <v>21</v>
      </c>
      <c r="H192" s="91" t="s">
        <v>21</v>
      </c>
      <c r="I192" s="92" t="s">
        <v>21</v>
      </c>
      <c r="J192" s="83">
        <v>20</v>
      </c>
      <c r="K192" s="53">
        <v>8.7100000000000009</v>
      </c>
      <c r="L192" s="11"/>
      <c r="M192" s="21" t="str">
        <f t="shared" si="190"/>
        <v/>
      </c>
      <c r="N192" s="37">
        <f t="shared" si="191"/>
        <v>13.065000000000001</v>
      </c>
      <c r="O192" s="38">
        <v>-2.1</v>
      </c>
      <c r="P192" s="38">
        <f t="shared" si="192"/>
        <v>10.965000000000002</v>
      </c>
      <c r="Q192" s="57">
        <f t="shared" si="144"/>
        <v>179</v>
      </c>
      <c r="R192" s="53">
        <v>14.66</v>
      </c>
      <c r="S192" s="11"/>
      <c r="T192" s="21" t="str">
        <f t="shared" si="193"/>
        <v/>
      </c>
      <c r="U192" s="38">
        <v>-1.1499999999999999</v>
      </c>
      <c r="V192" s="38">
        <f t="shared" si="194"/>
        <v>13.51</v>
      </c>
      <c r="W192" s="39">
        <f t="shared" si="145"/>
        <v>133</v>
      </c>
      <c r="X192" s="53">
        <v>169.92</v>
      </c>
      <c r="Y192" s="11"/>
      <c r="Z192" s="21" t="str">
        <f t="shared" si="195"/>
        <v/>
      </c>
      <c r="AA192" s="37">
        <f t="shared" si="196"/>
        <v>283.2</v>
      </c>
      <c r="AB192" s="59">
        <v>-28</v>
      </c>
      <c r="AC192" s="38">
        <f t="shared" si="197"/>
        <v>255.2</v>
      </c>
      <c r="AD192" s="39">
        <f t="shared" si="147"/>
        <v>149</v>
      </c>
      <c r="AE192" s="65">
        <v>2.41</v>
      </c>
      <c r="AF192" s="11"/>
      <c r="AG192" s="21" t="str">
        <f t="shared" si="198"/>
        <v/>
      </c>
      <c r="AH192" s="38">
        <v>0.9</v>
      </c>
      <c r="AI192" s="38">
        <f t="shared" si="176"/>
        <v>3.31</v>
      </c>
      <c r="AJ192" s="38">
        <f t="shared" si="177"/>
        <v>-3.31</v>
      </c>
      <c r="AK192" s="39">
        <f t="shared" si="149"/>
        <v>138</v>
      </c>
      <c r="AL192" s="65">
        <v>3.71</v>
      </c>
      <c r="AM192" s="11"/>
      <c r="AN192" s="21" t="str">
        <f t="shared" si="199"/>
        <v/>
      </c>
      <c r="AO192" s="38">
        <v>1.8</v>
      </c>
      <c r="AP192" s="38">
        <f t="shared" si="187"/>
        <v>5.51</v>
      </c>
      <c r="AQ192" s="38">
        <f t="shared" si="188"/>
        <v>-5.51</v>
      </c>
      <c r="AR192" s="39">
        <f t="shared" si="151"/>
        <v>58</v>
      </c>
      <c r="AS192" s="62">
        <v>0.8</v>
      </c>
      <c r="AT192" s="11"/>
      <c r="AU192" s="21" t="str">
        <f t="shared" si="200"/>
        <v/>
      </c>
      <c r="AV192" s="38">
        <v>0.3</v>
      </c>
      <c r="AW192" s="38">
        <f t="shared" si="207"/>
        <v>1.1000000000000001</v>
      </c>
      <c r="AX192" s="38">
        <f t="shared" si="208"/>
        <v>-1.1000000000000001</v>
      </c>
      <c r="AY192" s="46">
        <f t="shared" si="153"/>
        <v>107</v>
      </c>
      <c r="AZ192" s="68">
        <v>10.45</v>
      </c>
      <c r="BA192" s="11"/>
      <c r="BB192" s="21" t="str">
        <f t="shared" si="201"/>
        <v/>
      </c>
      <c r="BC192" s="38">
        <v>14.5</v>
      </c>
      <c r="BD192" s="38">
        <f t="shared" si="205"/>
        <v>24.95</v>
      </c>
      <c r="BE192" s="38">
        <f t="shared" si="206"/>
        <v>-24.95</v>
      </c>
      <c r="BF192" s="46">
        <f t="shared" si="155"/>
        <v>102</v>
      </c>
      <c r="BG192" s="68">
        <v>7.08</v>
      </c>
      <c r="BH192" s="11"/>
      <c r="BI192" s="21" t="str">
        <f t="shared" si="202"/>
        <v/>
      </c>
      <c r="BJ192" s="38">
        <v>8.6999999999999993</v>
      </c>
      <c r="BK192" s="38">
        <f t="shared" si="203"/>
        <v>15.78</v>
      </c>
      <c r="BL192" s="38">
        <f t="shared" si="204"/>
        <v>-15.78</v>
      </c>
      <c r="BM192" s="46">
        <f t="shared" si="157"/>
        <v>90</v>
      </c>
      <c r="BN192" s="68">
        <v>5.01</v>
      </c>
      <c r="BO192" s="11"/>
      <c r="BP192" s="21" t="str">
        <f t="shared" si="158"/>
        <v/>
      </c>
      <c r="BQ192" s="8">
        <v>2.8</v>
      </c>
      <c r="BR192" s="8">
        <f t="shared" si="189"/>
        <v>7.81</v>
      </c>
      <c r="BS192" s="8">
        <f t="shared" si="178"/>
        <v>-7.81</v>
      </c>
      <c r="BT192" s="60">
        <f t="shared" si="159"/>
        <v>31</v>
      </c>
    </row>
    <row r="193" spans="1:72" x14ac:dyDescent="0.3">
      <c r="A193" s="1">
        <v>931613</v>
      </c>
      <c r="B193" s="22" t="s">
        <v>161</v>
      </c>
      <c r="C193" s="26" t="s">
        <v>7</v>
      </c>
      <c r="D193" s="72">
        <f t="shared" si="142"/>
        <v>1004</v>
      </c>
      <c r="E193" s="57">
        <f t="shared" si="143"/>
        <v>112</v>
      </c>
      <c r="F193" s="90" t="s">
        <v>256</v>
      </c>
      <c r="G193" s="91" t="s">
        <v>21</v>
      </c>
      <c r="H193" s="91" t="s">
        <v>21</v>
      </c>
      <c r="I193" s="92" t="s">
        <v>21</v>
      </c>
      <c r="J193" s="83">
        <v>21</v>
      </c>
      <c r="K193" s="53">
        <v>8.98</v>
      </c>
      <c r="L193" s="11"/>
      <c r="M193" s="21" t="str">
        <f t="shared" si="190"/>
        <v/>
      </c>
      <c r="N193" s="37">
        <f t="shared" si="191"/>
        <v>13.47</v>
      </c>
      <c r="O193" s="38">
        <v>-2.1</v>
      </c>
      <c r="P193" s="38">
        <f t="shared" si="192"/>
        <v>11.370000000000001</v>
      </c>
      <c r="Q193" s="57">
        <f t="shared" si="144"/>
        <v>199</v>
      </c>
      <c r="R193" s="53">
        <v>15.5</v>
      </c>
      <c r="S193" s="11"/>
      <c r="T193" s="21" t="str">
        <f t="shared" si="193"/>
        <v/>
      </c>
      <c r="U193" s="38">
        <v>-1.1499999999999999</v>
      </c>
      <c r="V193" s="38">
        <f t="shared" si="194"/>
        <v>14.35</v>
      </c>
      <c r="W193" s="39">
        <f t="shared" si="145"/>
        <v>164</v>
      </c>
      <c r="X193" s="53">
        <v>165.49</v>
      </c>
      <c r="Y193" s="11"/>
      <c r="Z193" s="21" t="str">
        <f t="shared" si="195"/>
        <v/>
      </c>
      <c r="AA193" s="37">
        <f t="shared" si="196"/>
        <v>275.81666666666666</v>
      </c>
      <c r="AB193" s="59">
        <v>-28</v>
      </c>
      <c r="AC193" s="38">
        <f t="shared" si="197"/>
        <v>247.81666666666666</v>
      </c>
      <c r="AD193" s="39">
        <f t="shared" si="147"/>
        <v>127</v>
      </c>
      <c r="AE193" s="65">
        <v>2.48</v>
      </c>
      <c r="AF193" s="11"/>
      <c r="AG193" s="21" t="str">
        <f t="shared" si="198"/>
        <v/>
      </c>
      <c r="AH193" s="38">
        <v>0.9</v>
      </c>
      <c r="AI193" s="38">
        <f t="shared" si="176"/>
        <v>3.38</v>
      </c>
      <c r="AJ193" s="38">
        <f t="shared" si="177"/>
        <v>-3.38</v>
      </c>
      <c r="AK193" s="39">
        <f t="shared" si="149"/>
        <v>126</v>
      </c>
      <c r="AL193" s="65">
        <v>3.6</v>
      </c>
      <c r="AM193" s="11"/>
      <c r="AN193" s="21" t="str">
        <f t="shared" si="199"/>
        <v/>
      </c>
      <c r="AO193" s="38">
        <v>1.8</v>
      </c>
      <c r="AP193" s="38">
        <f t="shared" si="187"/>
        <v>5.4</v>
      </c>
      <c r="AQ193" s="38">
        <f t="shared" si="188"/>
        <v>-5.4</v>
      </c>
      <c r="AR193" s="39">
        <f t="shared" si="151"/>
        <v>70</v>
      </c>
      <c r="AS193" s="62">
        <v>0.9</v>
      </c>
      <c r="AT193" s="11"/>
      <c r="AU193" s="21" t="str">
        <f t="shared" si="200"/>
        <v/>
      </c>
      <c r="AV193" s="38">
        <v>0.3</v>
      </c>
      <c r="AW193" s="38">
        <f t="shared" si="207"/>
        <v>1.2</v>
      </c>
      <c r="AX193" s="38">
        <f t="shared" si="208"/>
        <v>-1.2</v>
      </c>
      <c r="AY193" s="46">
        <f t="shared" si="153"/>
        <v>52</v>
      </c>
      <c r="AZ193" s="68">
        <v>12.25</v>
      </c>
      <c r="BA193" s="11"/>
      <c r="BB193" s="21" t="str">
        <f t="shared" si="201"/>
        <v/>
      </c>
      <c r="BC193" s="38">
        <v>14.5</v>
      </c>
      <c r="BD193" s="38">
        <f t="shared" si="205"/>
        <v>26.75</v>
      </c>
      <c r="BE193" s="38">
        <f t="shared" si="206"/>
        <v>-26.75</v>
      </c>
      <c r="BF193" s="46">
        <f t="shared" si="155"/>
        <v>76</v>
      </c>
      <c r="BG193" s="68">
        <v>6.27</v>
      </c>
      <c r="BH193" s="11"/>
      <c r="BI193" s="21" t="str">
        <f t="shared" si="202"/>
        <v/>
      </c>
      <c r="BJ193" s="38">
        <v>8.6999999999999993</v>
      </c>
      <c r="BK193" s="38">
        <f t="shared" si="203"/>
        <v>14.969999999999999</v>
      </c>
      <c r="BL193" s="38">
        <f t="shared" si="204"/>
        <v>-14.969999999999999</v>
      </c>
      <c r="BM193" s="46">
        <f t="shared" si="157"/>
        <v>112</v>
      </c>
      <c r="BN193" s="68">
        <v>4.1500000000000004</v>
      </c>
      <c r="BO193" s="11"/>
      <c r="BP193" s="21" t="str">
        <f t="shared" si="158"/>
        <v/>
      </c>
      <c r="BQ193" s="8">
        <v>2.8</v>
      </c>
      <c r="BR193" s="8">
        <f t="shared" si="189"/>
        <v>6.95</v>
      </c>
      <c r="BS193" s="8">
        <f t="shared" si="178"/>
        <v>-6.95</v>
      </c>
      <c r="BT193" s="60">
        <f t="shared" si="159"/>
        <v>78</v>
      </c>
    </row>
    <row r="194" spans="1:72" x14ac:dyDescent="0.3">
      <c r="A194" s="1">
        <v>924083</v>
      </c>
      <c r="B194" s="22" t="s">
        <v>44</v>
      </c>
      <c r="C194" s="26" t="s">
        <v>7</v>
      </c>
      <c r="D194" s="72">
        <f t="shared" si="142"/>
        <v>1037</v>
      </c>
      <c r="E194" s="57">
        <f t="shared" si="143"/>
        <v>114</v>
      </c>
      <c r="F194" s="90" t="s">
        <v>256</v>
      </c>
      <c r="G194" s="91" t="s">
        <v>21</v>
      </c>
      <c r="H194" s="91" t="s">
        <v>21</v>
      </c>
      <c r="I194" s="92" t="s">
        <v>21</v>
      </c>
      <c r="J194" s="83">
        <v>17</v>
      </c>
      <c r="K194" s="53">
        <v>8.5299999999999994</v>
      </c>
      <c r="L194" s="11"/>
      <c r="M194" s="21" t="str">
        <f t="shared" si="190"/>
        <v/>
      </c>
      <c r="N194" s="37">
        <f t="shared" si="191"/>
        <v>12.794999999999998</v>
      </c>
      <c r="O194" s="38">
        <v>-2.1</v>
      </c>
      <c r="P194" s="38">
        <f t="shared" si="192"/>
        <v>10.694999999999999</v>
      </c>
      <c r="Q194" s="57">
        <f t="shared" si="144"/>
        <v>159</v>
      </c>
      <c r="R194" s="53" t="s">
        <v>10</v>
      </c>
      <c r="S194" s="11"/>
      <c r="T194" s="21" t="str">
        <f t="shared" si="193"/>
        <v/>
      </c>
      <c r="U194" s="38">
        <v>-1.1499999999999999</v>
      </c>
      <c r="V194" s="38"/>
      <c r="W194" s="39">
        <f t="shared" si="145"/>
        <v>192</v>
      </c>
      <c r="X194" s="53">
        <v>155.18</v>
      </c>
      <c r="Y194" s="11"/>
      <c r="Z194" s="21" t="str">
        <f t="shared" si="195"/>
        <v/>
      </c>
      <c r="AA194" s="37">
        <f t="shared" si="196"/>
        <v>258.63333333333333</v>
      </c>
      <c r="AB194" s="59">
        <v>-28</v>
      </c>
      <c r="AC194" s="38">
        <f t="shared" si="197"/>
        <v>230.63333333333333</v>
      </c>
      <c r="AD194" s="39">
        <f t="shared" si="147"/>
        <v>66</v>
      </c>
      <c r="AE194" s="65">
        <v>2.52</v>
      </c>
      <c r="AF194" s="11"/>
      <c r="AG194" s="21" t="str">
        <f t="shared" si="198"/>
        <v/>
      </c>
      <c r="AH194" s="38">
        <v>0.9</v>
      </c>
      <c r="AI194" s="38">
        <f t="shared" ref="AI194:AI225" si="209">IF(AE194&gt;0,AE194+AH194,AF194+AH194)</f>
        <v>3.42</v>
      </c>
      <c r="AJ194" s="38">
        <f t="shared" ref="AJ194:AJ225" si="210">-AI194</f>
        <v>-3.42</v>
      </c>
      <c r="AK194" s="39">
        <f t="shared" si="149"/>
        <v>114</v>
      </c>
      <c r="AL194" s="65">
        <v>3.46</v>
      </c>
      <c r="AM194" s="11"/>
      <c r="AN194" s="21" t="str">
        <f t="shared" si="199"/>
        <v/>
      </c>
      <c r="AO194" s="38">
        <v>1.8</v>
      </c>
      <c r="AP194" s="38">
        <f t="shared" si="187"/>
        <v>5.26</v>
      </c>
      <c r="AQ194" s="38">
        <f t="shared" si="188"/>
        <v>-5.26</v>
      </c>
      <c r="AR194" s="39">
        <f t="shared" si="151"/>
        <v>85</v>
      </c>
      <c r="AS194" s="62">
        <v>0.9</v>
      </c>
      <c r="AT194" s="11"/>
      <c r="AU194" s="21" t="str">
        <f t="shared" si="200"/>
        <v/>
      </c>
      <c r="AV194" s="38">
        <v>0.3</v>
      </c>
      <c r="AW194" s="38">
        <f t="shared" si="207"/>
        <v>1.2</v>
      </c>
      <c r="AX194" s="38">
        <f t="shared" si="208"/>
        <v>-1.2</v>
      </c>
      <c r="AY194" s="46">
        <f t="shared" si="153"/>
        <v>52</v>
      </c>
      <c r="AZ194" s="68">
        <v>7.21</v>
      </c>
      <c r="BA194" s="11"/>
      <c r="BB194" s="21" t="str">
        <f t="shared" si="201"/>
        <v/>
      </c>
      <c r="BC194" s="38">
        <v>14.5</v>
      </c>
      <c r="BD194" s="38">
        <f t="shared" si="205"/>
        <v>21.71</v>
      </c>
      <c r="BE194" s="38">
        <f t="shared" si="206"/>
        <v>-21.71</v>
      </c>
      <c r="BF194" s="46">
        <f t="shared" si="155"/>
        <v>152</v>
      </c>
      <c r="BG194" s="68">
        <v>6.29</v>
      </c>
      <c r="BH194" s="11"/>
      <c r="BI194" s="21" t="str">
        <f t="shared" si="202"/>
        <v/>
      </c>
      <c r="BJ194" s="38">
        <v>8.6999999999999993</v>
      </c>
      <c r="BK194" s="38">
        <f t="shared" si="203"/>
        <v>14.989999999999998</v>
      </c>
      <c r="BL194" s="38">
        <f t="shared" si="204"/>
        <v>-14.989999999999998</v>
      </c>
      <c r="BM194" s="46">
        <f t="shared" si="157"/>
        <v>111</v>
      </c>
      <c r="BN194" s="68">
        <v>3.71</v>
      </c>
      <c r="BO194" s="11">
        <v>3.06</v>
      </c>
      <c r="BP194" s="21">
        <f t="shared" si="158"/>
        <v>0.21241830065359474</v>
      </c>
      <c r="BQ194" s="8">
        <v>2.8</v>
      </c>
      <c r="BR194" s="8">
        <f t="shared" si="189"/>
        <v>6.51</v>
      </c>
      <c r="BS194" s="8">
        <f t="shared" ref="BS194:BS225" si="211">-BR194</f>
        <v>-6.51</v>
      </c>
      <c r="BT194" s="60">
        <f t="shared" si="159"/>
        <v>106</v>
      </c>
    </row>
    <row r="195" spans="1:72" x14ac:dyDescent="0.3">
      <c r="A195" s="9">
        <v>909060</v>
      </c>
      <c r="B195" s="79" t="s">
        <v>40</v>
      </c>
      <c r="C195" s="26" t="s">
        <v>7</v>
      </c>
      <c r="D195" s="72">
        <f t="shared" si="142"/>
        <v>1041</v>
      </c>
      <c r="E195" s="57">
        <f t="shared" si="143"/>
        <v>116</v>
      </c>
      <c r="F195" s="90" t="s">
        <v>256</v>
      </c>
      <c r="G195" s="91" t="s">
        <v>21</v>
      </c>
      <c r="H195" s="91" t="s">
        <v>21</v>
      </c>
      <c r="I195" s="92" t="s">
        <v>21</v>
      </c>
      <c r="J195" s="83">
        <v>8</v>
      </c>
      <c r="K195" s="53">
        <v>8.4600000000000009</v>
      </c>
      <c r="L195" s="11">
        <v>8.4600000000000009</v>
      </c>
      <c r="M195" s="21">
        <f t="shared" si="190"/>
        <v>0</v>
      </c>
      <c r="N195" s="37">
        <f t="shared" si="191"/>
        <v>12.690000000000001</v>
      </c>
      <c r="O195" s="38">
        <v>-2.1</v>
      </c>
      <c r="P195" s="38">
        <f t="shared" si="192"/>
        <v>10.590000000000002</v>
      </c>
      <c r="Q195" s="57">
        <f t="shared" si="144"/>
        <v>148</v>
      </c>
      <c r="R195" s="53" t="s">
        <v>10</v>
      </c>
      <c r="S195" s="11"/>
      <c r="T195" s="21" t="str">
        <f t="shared" si="193"/>
        <v/>
      </c>
      <c r="U195" s="38">
        <v>-1.1499999999999999</v>
      </c>
      <c r="V195" s="38"/>
      <c r="W195" s="39">
        <f t="shared" si="145"/>
        <v>192</v>
      </c>
      <c r="X195" s="53">
        <v>168.9</v>
      </c>
      <c r="Y195" s="11">
        <v>184.43</v>
      </c>
      <c r="Z195" s="21">
        <f t="shared" si="195"/>
        <v>-8.4205389578701953E-2</v>
      </c>
      <c r="AA195" s="37">
        <f t="shared" si="196"/>
        <v>281.5</v>
      </c>
      <c r="AB195" s="59">
        <v>-28</v>
      </c>
      <c r="AC195" s="38">
        <f t="shared" si="197"/>
        <v>253.5</v>
      </c>
      <c r="AD195" s="39">
        <f t="shared" si="147"/>
        <v>141</v>
      </c>
      <c r="AE195" s="65">
        <v>2.48</v>
      </c>
      <c r="AF195" s="11">
        <v>2.29</v>
      </c>
      <c r="AG195" s="21">
        <f t="shared" si="198"/>
        <v>8.2969432314410452E-2</v>
      </c>
      <c r="AH195" s="38">
        <v>0.9</v>
      </c>
      <c r="AI195" s="38">
        <f t="shared" si="209"/>
        <v>3.38</v>
      </c>
      <c r="AJ195" s="38">
        <f t="shared" si="210"/>
        <v>-3.38</v>
      </c>
      <c r="AK195" s="39">
        <f t="shared" si="149"/>
        <v>126</v>
      </c>
      <c r="AL195" s="65">
        <v>3.39</v>
      </c>
      <c r="AM195" s="11">
        <v>2.93</v>
      </c>
      <c r="AN195" s="21">
        <f t="shared" si="199"/>
        <v>0.1569965870307167</v>
      </c>
      <c r="AO195" s="38">
        <v>1.8</v>
      </c>
      <c r="AP195" s="38">
        <f t="shared" si="187"/>
        <v>5.19</v>
      </c>
      <c r="AQ195" s="38">
        <f t="shared" si="188"/>
        <v>-5.19</v>
      </c>
      <c r="AR195" s="39">
        <f t="shared" si="151"/>
        <v>97</v>
      </c>
      <c r="AS195" s="62">
        <v>0.95</v>
      </c>
      <c r="AT195" s="11">
        <v>0.95</v>
      </c>
      <c r="AU195" s="21">
        <f t="shared" si="200"/>
        <v>0</v>
      </c>
      <c r="AV195" s="38">
        <v>0.3</v>
      </c>
      <c r="AW195" s="38">
        <f t="shared" si="207"/>
        <v>1.25</v>
      </c>
      <c r="AX195" s="38">
        <f t="shared" si="208"/>
        <v>-1.25</v>
      </c>
      <c r="AY195" s="46">
        <f t="shared" si="153"/>
        <v>25</v>
      </c>
      <c r="AZ195" s="68">
        <v>12.81</v>
      </c>
      <c r="BA195" s="11">
        <v>10.51</v>
      </c>
      <c r="BB195" s="21">
        <f t="shared" si="201"/>
        <v>0.21883920076117991</v>
      </c>
      <c r="BC195" s="38">
        <v>14.5</v>
      </c>
      <c r="BD195" s="38">
        <f t="shared" si="205"/>
        <v>27.310000000000002</v>
      </c>
      <c r="BE195" s="38">
        <f t="shared" si="206"/>
        <v>-27.310000000000002</v>
      </c>
      <c r="BF195" s="46">
        <f t="shared" si="155"/>
        <v>67</v>
      </c>
      <c r="BG195" s="68">
        <v>7.57</v>
      </c>
      <c r="BH195" s="11">
        <v>4.0999999999999996</v>
      </c>
      <c r="BI195" s="21">
        <f t="shared" si="202"/>
        <v>0.84634146341463434</v>
      </c>
      <c r="BJ195" s="38">
        <v>8.6999999999999993</v>
      </c>
      <c r="BK195" s="38">
        <f t="shared" si="203"/>
        <v>16.27</v>
      </c>
      <c r="BL195" s="38">
        <f t="shared" si="204"/>
        <v>-16.27</v>
      </c>
      <c r="BM195" s="46">
        <f t="shared" si="157"/>
        <v>77</v>
      </c>
      <c r="BN195" s="68">
        <v>2.9</v>
      </c>
      <c r="BO195" s="11">
        <v>2.9</v>
      </c>
      <c r="BP195" s="21">
        <f t="shared" si="158"/>
        <v>0</v>
      </c>
      <c r="BQ195" s="8">
        <v>2.8</v>
      </c>
      <c r="BR195" s="8">
        <f t="shared" si="189"/>
        <v>5.6999999999999993</v>
      </c>
      <c r="BS195" s="8">
        <f t="shared" si="211"/>
        <v>-5.6999999999999993</v>
      </c>
      <c r="BT195" s="60">
        <f t="shared" si="159"/>
        <v>168</v>
      </c>
    </row>
    <row r="196" spans="1:72" x14ac:dyDescent="0.3">
      <c r="A196" s="1">
        <v>944850</v>
      </c>
      <c r="B196" s="22" t="s">
        <v>249</v>
      </c>
      <c r="C196" s="26" t="s">
        <v>7</v>
      </c>
      <c r="D196" s="72">
        <f t="shared" ref="D196:D219" si="212">Q196+AK196+BF196+AY196+AD196+W196+BM196+BT196+AR196</f>
        <v>1090</v>
      </c>
      <c r="E196" s="57">
        <f t="shared" ref="E196:E259" si="213">RANK(D196,D$4:D$527,D$4:D$527)</f>
        <v>125</v>
      </c>
      <c r="F196" s="90" t="s">
        <v>256</v>
      </c>
      <c r="G196" s="91" t="s">
        <v>21</v>
      </c>
      <c r="H196" s="91" t="s">
        <v>21</v>
      </c>
      <c r="I196" s="92" t="s">
        <v>21</v>
      </c>
      <c r="J196" s="83">
        <v>8</v>
      </c>
      <c r="K196" s="53">
        <v>8.26</v>
      </c>
      <c r="L196" s="11"/>
      <c r="M196" s="21" t="str">
        <f t="shared" si="190"/>
        <v/>
      </c>
      <c r="N196" s="37">
        <f t="shared" si="191"/>
        <v>12.39</v>
      </c>
      <c r="O196" s="38">
        <v>-2.1</v>
      </c>
      <c r="P196" s="38">
        <f t="shared" si="192"/>
        <v>10.290000000000001</v>
      </c>
      <c r="Q196" s="57">
        <f t="shared" ref="Q196:Q259" si="214">IF(P196&lt;&gt;0,RANK(P196,P$4:P$527,P$4:P$527),COUNT(P$4:P$527)+1)</f>
        <v>115</v>
      </c>
      <c r="R196" s="53" t="s">
        <v>10</v>
      </c>
      <c r="S196" s="11"/>
      <c r="T196" s="21" t="str">
        <f t="shared" si="193"/>
        <v/>
      </c>
      <c r="U196" s="38">
        <v>-1.1499999999999999</v>
      </c>
      <c r="V196" s="38"/>
      <c r="W196" s="39">
        <f t="shared" ref="W196:W259" si="215">IF(V196&lt;&gt;0,RANK(V196,V$4:V$527,V$4:V$527),COUNT(V$4:V$527)+1)</f>
        <v>192</v>
      </c>
      <c r="X196" s="53">
        <v>159.69999999999999</v>
      </c>
      <c r="Y196" s="11"/>
      <c r="Z196" s="21" t="str">
        <f t="shared" si="195"/>
        <v/>
      </c>
      <c r="AA196" s="37">
        <f t="shared" si="196"/>
        <v>266.16666666666663</v>
      </c>
      <c r="AB196" s="59">
        <v>-28</v>
      </c>
      <c r="AC196" s="38">
        <f t="shared" si="197"/>
        <v>238.16666666666663</v>
      </c>
      <c r="AD196" s="39">
        <f t="shared" ref="AD196:AD259" si="216">IF(AC196&lt;&gt;0,RANK(AC196,AC$4:AC$527,AC$4:AC$527),COUNT(AC$4:AC$527)+1)</f>
        <v>92</v>
      </c>
      <c r="AE196" s="65">
        <v>2.5299999999999998</v>
      </c>
      <c r="AF196" s="11"/>
      <c r="AG196" s="21" t="str">
        <f t="shared" si="198"/>
        <v/>
      </c>
      <c r="AH196" s="38">
        <v>0.9</v>
      </c>
      <c r="AI196" s="38">
        <f t="shared" si="209"/>
        <v>3.4299999999999997</v>
      </c>
      <c r="AJ196" s="38">
        <f t="shared" si="210"/>
        <v>-3.4299999999999997</v>
      </c>
      <c r="AK196" s="39">
        <f t="shared" ref="AK196:AK259" si="217">IF(AI196&lt;&gt;0,RANK(AJ196,AJ$4:AJ$527,AJ$4:AJ$527),COUNT(AI$4:AI$527)+1)</f>
        <v>111</v>
      </c>
      <c r="AL196" s="65">
        <v>3.6</v>
      </c>
      <c r="AM196" s="11"/>
      <c r="AN196" s="21" t="str">
        <f t="shared" si="199"/>
        <v/>
      </c>
      <c r="AO196" s="38">
        <v>1.8</v>
      </c>
      <c r="AP196" s="38">
        <f t="shared" si="187"/>
        <v>5.4</v>
      </c>
      <c r="AQ196" s="38">
        <f t="shared" si="188"/>
        <v>-5.4</v>
      </c>
      <c r="AR196" s="39">
        <f t="shared" ref="AR196:AR259" si="218">IF(AP196&lt;&gt;0,RANK(AQ196,AQ$4:AQ$527,AQ$4:AQ$527),COUNT(AP$4:AP$527)+1)</f>
        <v>70</v>
      </c>
      <c r="AS196" s="62">
        <v>0.95</v>
      </c>
      <c r="AT196" s="11"/>
      <c r="AU196" s="21" t="str">
        <f t="shared" si="200"/>
        <v/>
      </c>
      <c r="AV196" s="38">
        <v>0.3</v>
      </c>
      <c r="AW196" s="38">
        <f t="shared" si="207"/>
        <v>1.25</v>
      </c>
      <c r="AX196" s="38">
        <f t="shared" si="208"/>
        <v>-1.25</v>
      </c>
      <c r="AY196" s="46">
        <f t="shared" ref="AY196:AY259" si="219">IF(AW196&lt;&gt;0,RANK(AX196,AX$4:AX$527,AX$4:AX$527),COUNT(AW$4:AW$527)+1)</f>
        <v>25</v>
      </c>
      <c r="AZ196" s="68">
        <v>4.45</v>
      </c>
      <c r="BA196" s="11"/>
      <c r="BB196" s="21" t="str">
        <f t="shared" si="201"/>
        <v/>
      </c>
      <c r="BC196" s="38">
        <v>14.5</v>
      </c>
      <c r="BD196" s="38">
        <f t="shared" si="205"/>
        <v>18.95</v>
      </c>
      <c r="BE196" s="38">
        <f t="shared" si="206"/>
        <v>-18.95</v>
      </c>
      <c r="BF196" s="46">
        <f t="shared" ref="BF196:BF259" si="220">IF(BD196&lt;&gt;0,RANK(BE196,BE$4:BE$527,BE$4:BE$527),COUNT(BD$4:BD$527)+1)</f>
        <v>189</v>
      </c>
      <c r="BG196" s="68">
        <v>5.03</v>
      </c>
      <c r="BH196" s="11"/>
      <c r="BI196" s="21" t="str">
        <f t="shared" si="202"/>
        <v/>
      </c>
      <c r="BJ196" s="38">
        <v>8.6999999999999993</v>
      </c>
      <c r="BK196" s="38">
        <f t="shared" si="203"/>
        <v>13.73</v>
      </c>
      <c r="BL196" s="38">
        <f t="shared" si="204"/>
        <v>-13.73</v>
      </c>
      <c r="BM196" s="46">
        <f t="shared" ref="BM196:BM259" si="221">IF(BK196&lt;&gt;0,RANK(BL196,BL$4:BL$527,BL$4:BL$527),COUNT(BK$4:BK$527)+1)</f>
        <v>153</v>
      </c>
      <c r="BN196" s="68">
        <v>3.27</v>
      </c>
      <c r="BO196" s="11"/>
      <c r="BP196" s="21" t="str">
        <f t="shared" ref="BP196:BP259" si="222">IF(BO196&gt;0,-((BN196-BO196)/BO196)*-1,"")</f>
        <v/>
      </c>
      <c r="BQ196" s="8">
        <v>2.8</v>
      </c>
      <c r="BR196" s="8">
        <f t="shared" si="189"/>
        <v>6.07</v>
      </c>
      <c r="BS196" s="8">
        <f t="shared" si="211"/>
        <v>-6.07</v>
      </c>
      <c r="BT196" s="60">
        <f t="shared" ref="BT196:BT259" si="223">IF(BR196&lt;&gt;0,RANK(BS196,BS$4:BS$527,BS$4:BS$527),COUNT(BR$4:BR$527)+1)</f>
        <v>143</v>
      </c>
    </row>
    <row r="197" spans="1:72" x14ac:dyDescent="0.3">
      <c r="A197" s="1">
        <v>942218</v>
      </c>
      <c r="B197" s="22" t="s">
        <v>241</v>
      </c>
      <c r="C197" s="26" t="s">
        <v>7</v>
      </c>
      <c r="D197" s="72">
        <f t="shared" si="212"/>
        <v>1117</v>
      </c>
      <c r="E197" s="57">
        <f t="shared" si="213"/>
        <v>131</v>
      </c>
      <c r="F197" s="90" t="s">
        <v>256</v>
      </c>
      <c r="G197" s="91" t="s">
        <v>21</v>
      </c>
      <c r="H197" s="91" t="s">
        <v>21</v>
      </c>
      <c r="I197" s="92" t="s">
        <v>21</v>
      </c>
      <c r="J197" s="83">
        <v>11</v>
      </c>
      <c r="K197" s="53">
        <v>7.83</v>
      </c>
      <c r="L197" s="11"/>
      <c r="M197" s="21" t="str">
        <f t="shared" si="190"/>
        <v/>
      </c>
      <c r="N197" s="37">
        <f t="shared" si="191"/>
        <v>11.745000000000001</v>
      </c>
      <c r="O197" s="38">
        <v>-2.1</v>
      </c>
      <c r="P197" s="38">
        <f t="shared" si="192"/>
        <v>9.6450000000000014</v>
      </c>
      <c r="Q197" s="57">
        <f t="shared" si="214"/>
        <v>44</v>
      </c>
      <c r="R197" s="53">
        <v>14.22</v>
      </c>
      <c r="S197" s="11"/>
      <c r="T197" s="21" t="str">
        <f t="shared" si="193"/>
        <v/>
      </c>
      <c r="U197" s="38">
        <v>-1.1499999999999999</v>
      </c>
      <c r="V197" s="38">
        <f t="shared" ref="V197:V202" si="224">IF(R197&gt;0,R197+U197,S197+U197)</f>
        <v>13.07</v>
      </c>
      <c r="W197" s="39">
        <f t="shared" si="215"/>
        <v>109</v>
      </c>
      <c r="X197" s="53">
        <v>155.93</v>
      </c>
      <c r="Y197" s="11"/>
      <c r="Z197" s="21" t="str">
        <f t="shared" si="195"/>
        <v/>
      </c>
      <c r="AA197" s="37">
        <f t="shared" si="196"/>
        <v>259.88333333333333</v>
      </c>
      <c r="AB197" s="59">
        <v>-28</v>
      </c>
      <c r="AC197" s="38">
        <f t="shared" si="197"/>
        <v>231.88333333333333</v>
      </c>
      <c r="AD197" s="39">
        <f t="shared" si="216"/>
        <v>69</v>
      </c>
      <c r="AE197" s="65">
        <v>2.4300000000000002</v>
      </c>
      <c r="AF197" s="11"/>
      <c r="AG197" s="21" t="str">
        <f t="shared" si="198"/>
        <v/>
      </c>
      <c r="AH197" s="38">
        <v>0.9</v>
      </c>
      <c r="AI197" s="38">
        <f t="shared" si="209"/>
        <v>3.33</v>
      </c>
      <c r="AJ197" s="38">
        <f t="shared" si="210"/>
        <v>-3.33</v>
      </c>
      <c r="AK197" s="39">
        <f t="shared" si="217"/>
        <v>136</v>
      </c>
      <c r="AL197" s="65">
        <v>3.18</v>
      </c>
      <c r="AM197" s="11"/>
      <c r="AN197" s="21" t="str">
        <f t="shared" si="199"/>
        <v/>
      </c>
      <c r="AO197" s="38">
        <v>1.8</v>
      </c>
      <c r="AP197" s="38">
        <f t="shared" si="187"/>
        <v>4.9800000000000004</v>
      </c>
      <c r="AQ197" s="38">
        <f t="shared" si="188"/>
        <v>-4.9800000000000004</v>
      </c>
      <c r="AR197" s="39">
        <f t="shared" si="218"/>
        <v>128</v>
      </c>
      <c r="AS197" s="62">
        <v>0.85</v>
      </c>
      <c r="AT197" s="11"/>
      <c r="AU197" s="21" t="str">
        <f t="shared" si="200"/>
        <v/>
      </c>
      <c r="AV197" s="38">
        <v>0.3</v>
      </c>
      <c r="AW197" s="38">
        <f t="shared" si="207"/>
        <v>1.1499999999999999</v>
      </c>
      <c r="AX197" s="38">
        <f t="shared" si="208"/>
        <v>-1.1499999999999999</v>
      </c>
      <c r="AY197" s="46">
        <f t="shared" si="219"/>
        <v>85</v>
      </c>
      <c r="AZ197" s="68">
        <v>6.92</v>
      </c>
      <c r="BA197" s="11"/>
      <c r="BB197" s="21" t="str">
        <f t="shared" si="201"/>
        <v/>
      </c>
      <c r="BC197" s="38">
        <v>14.5</v>
      </c>
      <c r="BD197" s="38">
        <f t="shared" si="205"/>
        <v>21.42</v>
      </c>
      <c r="BE197" s="38">
        <f t="shared" si="206"/>
        <v>-21.42</v>
      </c>
      <c r="BF197" s="46">
        <f t="shared" si="220"/>
        <v>158</v>
      </c>
      <c r="BG197" s="68">
        <v>3.89</v>
      </c>
      <c r="BH197" s="11"/>
      <c r="BI197" s="21" t="str">
        <f t="shared" si="202"/>
        <v/>
      </c>
      <c r="BJ197" s="38">
        <v>8.6999999999999993</v>
      </c>
      <c r="BK197" s="38">
        <f t="shared" si="203"/>
        <v>12.59</v>
      </c>
      <c r="BL197" s="38">
        <f t="shared" si="204"/>
        <v>-12.59</v>
      </c>
      <c r="BM197" s="46">
        <f t="shared" si="221"/>
        <v>179</v>
      </c>
      <c r="BN197" s="68">
        <v>1.87</v>
      </c>
      <c r="BO197" s="11"/>
      <c r="BP197" s="21" t="str">
        <f t="shared" si="222"/>
        <v/>
      </c>
      <c r="BQ197" s="8">
        <v>2.8</v>
      </c>
      <c r="BR197" s="8">
        <f t="shared" si="189"/>
        <v>4.67</v>
      </c>
      <c r="BS197" s="8">
        <f t="shared" si="211"/>
        <v>-4.67</v>
      </c>
      <c r="BT197" s="60">
        <f t="shared" si="223"/>
        <v>209</v>
      </c>
    </row>
    <row r="198" spans="1:72" x14ac:dyDescent="0.3">
      <c r="A198" s="1">
        <v>935838</v>
      </c>
      <c r="B198" s="22" t="s">
        <v>167</v>
      </c>
      <c r="C198" s="26" t="s">
        <v>7</v>
      </c>
      <c r="D198" s="72">
        <f t="shared" si="212"/>
        <v>1181</v>
      </c>
      <c r="E198" s="57">
        <f t="shared" si="213"/>
        <v>146</v>
      </c>
      <c r="F198" s="90" t="s">
        <v>256</v>
      </c>
      <c r="G198" s="91" t="s">
        <v>21</v>
      </c>
      <c r="H198" s="91" t="s">
        <v>21</v>
      </c>
      <c r="I198" s="92" t="s">
        <v>21</v>
      </c>
      <c r="J198" s="83">
        <v>14</v>
      </c>
      <c r="K198" s="53">
        <v>8.5500000000000007</v>
      </c>
      <c r="L198" s="11"/>
      <c r="M198" s="21" t="str">
        <f t="shared" si="190"/>
        <v/>
      </c>
      <c r="N198" s="37">
        <f t="shared" si="191"/>
        <v>12.825000000000001</v>
      </c>
      <c r="O198" s="38">
        <v>-2.1</v>
      </c>
      <c r="P198" s="38">
        <f t="shared" si="192"/>
        <v>10.725000000000001</v>
      </c>
      <c r="Q198" s="57">
        <f t="shared" si="214"/>
        <v>162</v>
      </c>
      <c r="R198" s="53">
        <v>13.99</v>
      </c>
      <c r="S198" s="11"/>
      <c r="T198" s="21" t="str">
        <f t="shared" si="193"/>
        <v/>
      </c>
      <c r="U198" s="38">
        <v>-1.1499999999999999</v>
      </c>
      <c r="V198" s="38">
        <f t="shared" si="224"/>
        <v>12.84</v>
      </c>
      <c r="W198" s="39">
        <f t="shared" si="215"/>
        <v>88</v>
      </c>
      <c r="X198" s="53">
        <v>168.85</v>
      </c>
      <c r="Y198" s="11"/>
      <c r="Z198" s="21" t="str">
        <f t="shared" si="195"/>
        <v/>
      </c>
      <c r="AA198" s="37">
        <f t="shared" si="196"/>
        <v>281.41666666666663</v>
      </c>
      <c r="AB198" s="59">
        <v>-28</v>
      </c>
      <c r="AC198" s="38">
        <f t="shared" si="197"/>
        <v>253.41666666666663</v>
      </c>
      <c r="AD198" s="39">
        <f t="shared" si="216"/>
        <v>140</v>
      </c>
      <c r="AE198" s="65">
        <v>2.5</v>
      </c>
      <c r="AF198" s="11"/>
      <c r="AG198" s="21" t="str">
        <f t="shared" si="198"/>
        <v/>
      </c>
      <c r="AH198" s="38">
        <v>0.9</v>
      </c>
      <c r="AI198" s="38">
        <f t="shared" si="209"/>
        <v>3.4</v>
      </c>
      <c r="AJ198" s="38">
        <f t="shared" si="210"/>
        <v>-3.4</v>
      </c>
      <c r="AK198" s="39">
        <f t="shared" si="217"/>
        <v>121</v>
      </c>
      <c r="AL198" s="65" t="s">
        <v>10</v>
      </c>
      <c r="AM198" s="11"/>
      <c r="AN198" s="21" t="str">
        <f t="shared" si="199"/>
        <v/>
      </c>
      <c r="AO198" s="38">
        <v>1.8</v>
      </c>
      <c r="AP198" s="38"/>
      <c r="AQ198" s="38"/>
      <c r="AR198" s="39">
        <f t="shared" si="218"/>
        <v>201</v>
      </c>
      <c r="AS198" s="62">
        <v>0.8</v>
      </c>
      <c r="AT198" s="11"/>
      <c r="AU198" s="21" t="str">
        <f t="shared" si="200"/>
        <v/>
      </c>
      <c r="AV198" s="38">
        <v>0.3</v>
      </c>
      <c r="AW198" s="38">
        <f t="shared" si="207"/>
        <v>1.1000000000000001</v>
      </c>
      <c r="AX198" s="38">
        <f t="shared" si="208"/>
        <v>-1.1000000000000001</v>
      </c>
      <c r="AY198" s="46">
        <f t="shared" si="219"/>
        <v>107</v>
      </c>
      <c r="AZ198" s="68">
        <v>10.72</v>
      </c>
      <c r="BA198" s="11"/>
      <c r="BB198" s="21" t="str">
        <f t="shared" si="201"/>
        <v/>
      </c>
      <c r="BC198" s="38">
        <v>14.5</v>
      </c>
      <c r="BD198" s="38">
        <f t="shared" si="205"/>
        <v>25.22</v>
      </c>
      <c r="BE198" s="38">
        <f t="shared" si="206"/>
        <v>-25.22</v>
      </c>
      <c r="BF198" s="46">
        <f t="shared" si="220"/>
        <v>97</v>
      </c>
      <c r="BG198" s="68">
        <v>7.22</v>
      </c>
      <c r="BH198" s="11"/>
      <c r="BI198" s="21" t="str">
        <f t="shared" si="202"/>
        <v/>
      </c>
      <c r="BJ198" s="38">
        <v>8.6999999999999993</v>
      </c>
      <c r="BK198" s="38">
        <f t="shared" si="203"/>
        <v>15.919999999999998</v>
      </c>
      <c r="BL198" s="38">
        <f t="shared" si="204"/>
        <v>-15.919999999999998</v>
      </c>
      <c r="BM198" s="46">
        <f t="shared" si="221"/>
        <v>84</v>
      </c>
      <c r="BN198" s="68">
        <v>2.68</v>
      </c>
      <c r="BO198" s="11"/>
      <c r="BP198" s="21" t="str">
        <f t="shared" si="222"/>
        <v/>
      </c>
      <c r="BQ198" s="8">
        <v>2.8</v>
      </c>
      <c r="BR198" s="8">
        <f t="shared" si="189"/>
        <v>5.48</v>
      </c>
      <c r="BS198" s="8">
        <f t="shared" si="211"/>
        <v>-5.48</v>
      </c>
      <c r="BT198" s="60">
        <f t="shared" si="223"/>
        <v>181</v>
      </c>
    </row>
    <row r="199" spans="1:72" x14ac:dyDescent="0.3">
      <c r="A199" s="1">
        <v>907698</v>
      </c>
      <c r="B199" s="22" t="s">
        <v>42</v>
      </c>
      <c r="C199" s="26" t="s">
        <v>7</v>
      </c>
      <c r="D199" s="72">
        <f t="shared" si="212"/>
        <v>1201</v>
      </c>
      <c r="E199" s="57">
        <f t="shared" si="213"/>
        <v>149</v>
      </c>
      <c r="F199" s="90" t="s">
        <v>256</v>
      </c>
      <c r="G199" s="91" t="s">
        <v>21</v>
      </c>
      <c r="H199" s="91" t="s">
        <v>21</v>
      </c>
      <c r="I199" s="92" t="s">
        <v>21</v>
      </c>
      <c r="J199" s="83">
        <v>20</v>
      </c>
      <c r="K199" s="53">
        <v>8.3800000000000008</v>
      </c>
      <c r="L199" s="11">
        <v>9.0399999999999991</v>
      </c>
      <c r="M199" s="21">
        <f t="shared" si="190"/>
        <v>-7.3008849557521946E-2</v>
      </c>
      <c r="N199" s="37">
        <f t="shared" si="191"/>
        <v>12.57</v>
      </c>
      <c r="O199" s="38">
        <v>-2.1</v>
      </c>
      <c r="P199" s="38">
        <f t="shared" si="192"/>
        <v>10.47</v>
      </c>
      <c r="Q199" s="57">
        <f t="shared" si="214"/>
        <v>133</v>
      </c>
      <c r="R199" s="53">
        <v>14.81</v>
      </c>
      <c r="S199" s="11">
        <v>17.16</v>
      </c>
      <c r="T199" s="21">
        <f t="shared" si="193"/>
        <v>-0.13694638694638692</v>
      </c>
      <c r="U199" s="38">
        <v>-1.1499999999999999</v>
      </c>
      <c r="V199" s="38">
        <f t="shared" si="224"/>
        <v>13.66</v>
      </c>
      <c r="W199" s="39">
        <f t="shared" si="215"/>
        <v>141</v>
      </c>
      <c r="X199" s="53">
        <v>173.04</v>
      </c>
      <c r="Y199" s="11">
        <v>187.61</v>
      </c>
      <c r="Z199" s="21">
        <f t="shared" si="195"/>
        <v>-7.7661105484782375E-2</v>
      </c>
      <c r="AA199" s="37">
        <f t="shared" si="196"/>
        <v>288.39999999999998</v>
      </c>
      <c r="AB199" s="59">
        <v>-28</v>
      </c>
      <c r="AC199" s="38">
        <f t="shared" si="197"/>
        <v>260.39999999999998</v>
      </c>
      <c r="AD199" s="39">
        <f t="shared" si="216"/>
        <v>167</v>
      </c>
      <c r="AE199" s="65">
        <v>2.34</v>
      </c>
      <c r="AF199" s="11">
        <v>1.94</v>
      </c>
      <c r="AG199" s="21">
        <f t="shared" si="198"/>
        <v>0.20618556701030924</v>
      </c>
      <c r="AH199" s="38">
        <v>0.9</v>
      </c>
      <c r="AI199" s="38">
        <f t="shared" si="209"/>
        <v>3.2399999999999998</v>
      </c>
      <c r="AJ199" s="38">
        <f t="shared" si="210"/>
        <v>-3.2399999999999998</v>
      </c>
      <c r="AK199" s="39">
        <f t="shared" si="217"/>
        <v>157</v>
      </c>
      <c r="AL199" s="65">
        <v>3.47</v>
      </c>
      <c r="AM199" s="11">
        <v>2.83</v>
      </c>
      <c r="AN199" s="21">
        <f t="shared" si="199"/>
        <v>0.22614840989399296</v>
      </c>
      <c r="AO199" s="38">
        <v>1.8</v>
      </c>
      <c r="AP199" s="38">
        <f t="shared" ref="AP199:AP204" si="225">IF(AL199&gt;0,AL199+AO199,AM199+AO199)</f>
        <v>5.2700000000000005</v>
      </c>
      <c r="AQ199" s="38">
        <f t="shared" ref="AQ199:AQ204" si="226">-AP199</f>
        <v>-5.2700000000000005</v>
      </c>
      <c r="AR199" s="39">
        <f t="shared" si="218"/>
        <v>83</v>
      </c>
      <c r="AS199" s="62">
        <v>0.8</v>
      </c>
      <c r="AT199" s="11">
        <v>0.8</v>
      </c>
      <c r="AU199" s="21">
        <f t="shared" si="200"/>
        <v>0</v>
      </c>
      <c r="AV199" s="38">
        <v>0.3</v>
      </c>
      <c r="AW199" s="38">
        <f t="shared" si="207"/>
        <v>1.1000000000000001</v>
      </c>
      <c r="AX199" s="38">
        <f t="shared" si="208"/>
        <v>-1.1000000000000001</v>
      </c>
      <c r="AY199" s="46">
        <f t="shared" si="219"/>
        <v>107</v>
      </c>
      <c r="AZ199" s="68">
        <v>7.11</v>
      </c>
      <c r="BA199" s="11">
        <v>7.11</v>
      </c>
      <c r="BB199" s="21">
        <f t="shared" si="201"/>
        <v>0</v>
      </c>
      <c r="BC199" s="38">
        <v>14.5</v>
      </c>
      <c r="BD199" s="38">
        <f t="shared" si="205"/>
        <v>21.61</v>
      </c>
      <c r="BE199" s="38">
        <f t="shared" si="206"/>
        <v>-21.61</v>
      </c>
      <c r="BF199" s="46">
        <f t="shared" si="220"/>
        <v>154</v>
      </c>
      <c r="BG199" s="68">
        <v>5.9</v>
      </c>
      <c r="BH199" s="11">
        <v>4.0999999999999996</v>
      </c>
      <c r="BI199" s="21">
        <f t="shared" si="202"/>
        <v>0.43902439024390266</v>
      </c>
      <c r="BJ199" s="38">
        <v>8.6999999999999993</v>
      </c>
      <c r="BK199" s="38">
        <f t="shared" si="203"/>
        <v>14.6</v>
      </c>
      <c r="BL199" s="38">
        <f t="shared" si="204"/>
        <v>-14.6</v>
      </c>
      <c r="BM199" s="46">
        <f t="shared" si="221"/>
        <v>129</v>
      </c>
      <c r="BN199" s="68">
        <v>3.47</v>
      </c>
      <c r="BO199" s="11">
        <v>2.93</v>
      </c>
      <c r="BP199" s="21">
        <f t="shared" si="222"/>
        <v>0.18430034129692832</v>
      </c>
      <c r="BQ199" s="8">
        <v>2.8</v>
      </c>
      <c r="BR199" s="8">
        <f t="shared" si="189"/>
        <v>6.27</v>
      </c>
      <c r="BS199" s="8">
        <f t="shared" si="211"/>
        <v>-6.27</v>
      </c>
      <c r="BT199" s="60">
        <f t="shared" si="223"/>
        <v>130</v>
      </c>
    </row>
    <row r="200" spans="1:72" x14ac:dyDescent="0.3">
      <c r="A200" s="1">
        <v>931626</v>
      </c>
      <c r="B200" s="22" t="s">
        <v>158</v>
      </c>
      <c r="C200" s="26" t="s">
        <v>7</v>
      </c>
      <c r="D200" s="72">
        <f t="shared" si="212"/>
        <v>1209</v>
      </c>
      <c r="E200" s="57">
        <f t="shared" si="213"/>
        <v>150</v>
      </c>
      <c r="F200" s="90" t="s">
        <v>256</v>
      </c>
      <c r="G200" s="91" t="s">
        <v>21</v>
      </c>
      <c r="H200" s="91" t="s">
        <v>21</v>
      </c>
      <c r="I200" s="92" t="s">
        <v>21</v>
      </c>
      <c r="J200" s="83">
        <v>19</v>
      </c>
      <c r="K200" s="53">
        <v>8.17</v>
      </c>
      <c r="L200" s="11"/>
      <c r="M200" s="21" t="str">
        <f t="shared" si="190"/>
        <v/>
      </c>
      <c r="N200" s="37">
        <f t="shared" si="191"/>
        <v>12.254999999999999</v>
      </c>
      <c r="O200" s="38">
        <v>-2.1</v>
      </c>
      <c r="P200" s="38">
        <f t="shared" si="192"/>
        <v>10.154999999999999</v>
      </c>
      <c r="Q200" s="57">
        <f t="shared" si="214"/>
        <v>100</v>
      </c>
      <c r="R200" s="53">
        <v>15.52</v>
      </c>
      <c r="S200" s="11"/>
      <c r="T200" s="21" t="str">
        <f t="shared" si="193"/>
        <v/>
      </c>
      <c r="U200" s="38">
        <v>-1.1499999999999999</v>
      </c>
      <c r="V200" s="38">
        <f t="shared" si="224"/>
        <v>14.37</v>
      </c>
      <c r="W200" s="39">
        <f t="shared" si="215"/>
        <v>166</v>
      </c>
      <c r="X200" s="53">
        <v>157.81</v>
      </c>
      <c r="Y200" s="11"/>
      <c r="Z200" s="21" t="str">
        <f t="shared" si="195"/>
        <v/>
      </c>
      <c r="AA200" s="37">
        <f t="shared" si="196"/>
        <v>263.01666666666665</v>
      </c>
      <c r="AB200" s="59">
        <v>-28</v>
      </c>
      <c r="AC200" s="38">
        <f t="shared" si="197"/>
        <v>235.01666666666665</v>
      </c>
      <c r="AD200" s="39">
        <f t="shared" si="216"/>
        <v>78</v>
      </c>
      <c r="AE200" s="65">
        <v>2.33</v>
      </c>
      <c r="AF200" s="11"/>
      <c r="AG200" s="21" t="str">
        <f t="shared" si="198"/>
        <v/>
      </c>
      <c r="AH200" s="38">
        <v>0.9</v>
      </c>
      <c r="AI200" s="38">
        <f t="shared" si="209"/>
        <v>3.23</v>
      </c>
      <c r="AJ200" s="38">
        <f t="shared" si="210"/>
        <v>-3.23</v>
      </c>
      <c r="AK200" s="39">
        <f t="shared" si="217"/>
        <v>160</v>
      </c>
      <c r="AL200" s="65">
        <v>3.53</v>
      </c>
      <c r="AM200" s="11"/>
      <c r="AN200" s="21" t="str">
        <f t="shared" si="199"/>
        <v/>
      </c>
      <c r="AO200" s="38">
        <v>1.8</v>
      </c>
      <c r="AP200" s="38">
        <f t="shared" si="225"/>
        <v>5.33</v>
      </c>
      <c r="AQ200" s="38">
        <f t="shared" si="226"/>
        <v>-5.33</v>
      </c>
      <c r="AR200" s="39">
        <f t="shared" si="218"/>
        <v>75</v>
      </c>
      <c r="AS200" s="62">
        <v>0.7</v>
      </c>
      <c r="AT200" s="11"/>
      <c r="AU200" s="21" t="str">
        <f t="shared" si="200"/>
        <v/>
      </c>
      <c r="AV200" s="38">
        <v>0.3</v>
      </c>
      <c r="AW200" s="38">
        <f t="shared" si="207"/>
        <v>1</v>
      </c>
      <c r="AX200" s="38">
        <f t="shared" si="208"/>
        <v>-1</v>
      </c>
      <c r="AY200" s="46">
        <f t="shared" si="219"/>
        <v>174</v>
      </c>
      <c r="AZ200" s="68">
        <v>7.66</v>
      </c>
      <c r="BA200" s="11"/>
      <c r="BB200" s="21" t="str">
        <f t="shared" si="201"/>
        <v/>
      </c>
      <c r="BC200" s="38">
        <v>14.5</v>
      </c>
      <c r="BD200" s="38">
        <f t="shared" si="205"/>
        <v>22.16</v>
      </c>
      <c r="BE200" s="38">
        <f t="shared" si="206"/>
        <v>-22.16</v>
      </c>
      <c r="BF200" s="46">
        <f t="shared" si="220"/>
        <v>146</v>
      </c>
      <c r="BG200" s="68">
        <v>5.08</v>
      </c>
      <c r="BH200" s="11"/>
      <c r="BI200" s="21" t="str">
        <f t="shared" si="202"/>
        <v/>
      </c>
      <c r="BJ200" s="38">
        <v>8.6999999999999993</v>
      </c>
      <c r="BK200" s="38">
        <f t="shared" si="203"/>
        <v>13.78</v>
      </c>
      <c r="BL200" s="38">
        <f t="shared" si="204"/>
        <v>-13.78</v>
      </c>
      <c r="BM200" s="46">
        <f t="shared" si="221"/>
        <v>151</v>
      </c>
      <c r="BN200" s="68">
        <v>2.99</v>
      </c>
      <c r="BO200" s="11"/>
      <c r="BP200" s="21" t="str">
        <f t="shared" si="222"/>
        <v/>
      </c>
      <c r="BQ200" s="8">
        <v>2.8</v>
      </c>
      <c r="BR200" s="8">
        <f t="shared" si="189"/>
        <v>5.79</v>
      </c>
      <c r="BS200" s="8">
        <f t="shared" si="211"/>
        <v>-5.79</v>
      </c>
      <c r="BT200" s="60">
        <f t="shared" si="223"/>
        <v>159</v>
      </c>
    </row>
    <row r="201" spans="1:72" x14ac:dyDescent="0.3">
      <c r="A201" s="1">
        <v>935119</v>
      </c>
      <c r="B201" s="22" t="s">
        <v>163</v>
      </c>
      <c r="C201" s="26" t="s">
        <v>7</v>
      </c>
      <c r="D201" s="72">
        <f t="shared" si="212"/>
        <v>1243</v>
      </c>
      <c r="E201" s="57">
        <f t="shared" si="213"/>
        <v>155</v>
      </c>
      <c r="F201" s="90" t="s">
        <v>256</v>
      </c>
      <c r="G201" s="91" t="s">
        <v>21</v>
      </c>
      <c r="H201" s="91" t="s">
        <v>21</v>
      </c>
      <c r="I201" s="92" t="s">
        <v>21</v>
      </c>
      <c r="J201" s="83">
        <v>16</v>
      </c>
      <c r="K201" s="53">
        <v>8.9</v>
      </c>
      <c r="L201" s="11"/>
      <c r="M201" s="21" t="str">
        <f t="shared" si="190"/>
        <v/>
      </c>
      <c r="N201" s="37">
        <f t="shared" si="191"/>
        <v>13.350000000000001</v>
      </c>
      <c r="O201" s="38">
        <v>-2.1</v>
      </c>
      <c r="P201" s="38">
        <f t="shared" si="192"/>
        <v>11.250000000000002</v>
      </c>
      <c r="Q201" s="57">
        <f t="shared" si="214"/>
        <v>194</v>
      </c>
      <c r="R201" s="53">
        <v>16.329999999999998</v>
      </c>
      <c r="S201" s="11"/>
      <c r="T201" s="21" t="str">
        <f t="shared" si="193"/>
        <v/>
      </c>
      <c r="U201" s="38">
        <v>-1.1499999999999999</v>
      </c>
      <c r="V201" s="38">
        <f t="shared" si="224"/>
        <v>15.179999999999998</v>
      </c>
      <c r="W201" s="39">
        <f t="shared" si="215"/>
        <v>176</v>
      </c>
      <c r="X201" s="53">
        <v>172.62</v>
      </c>
      <c r="Y201" s="11"/>
      <c r="Z201" s="21" t="str">
        <f t="shared" si="195"/>
        <v/>
      </c>
      <c r="AA201" s="37">
        <f t="shared" si="196"/>
        <v>287.7</v>
      </c>
      <c r="AB201" s="59">
        <v>-28</v>
      </c>
      <c r="AC201" s="38">
        <f t="shared" si="197"/>
        <v>259.7</v>
      </c>
      <c r="AD201" s="39">
        <f t="shared" si="216"/>
        <v>163</v>
      </c>
      <c r="AE201" s="65">
        <v>2.2400000000000002</v>
      </c>
      <c r="AF201" s="11"/>
      <c r="AG201" s="21" t="str">
        <f t="shared" si="198"/>
        <v/>
      </c>
      <c r="AH201" s="38">
        <v>0.9</v>
      </c>
      <c r="AI201" s="38">
        <f t="shared" si="209"/>
        <v>3.14</v>
      </c>
      <c r="AJ201" s="38">
        <f t="shared" si="210"/>
        <v>-3.14</v>
      </c>
      <c r="AK201" s="39">
        <f t="shared" si="217"/>
        <v>176</v>
      </c>
      <c r="AL201" s="65">
        <v>3.38</v>
      </c>
      <c r="AM201" s="11"/>
      <c r="AN201" s="21" t="str">
        <f t="shared" si="199"/>
        <v/>
      </c>
      <c r="AO201" s="38">
        <v>1.8</v>
      </c>
      <c r="AP201" s="38">
        <f t="shared" si="225"/>
        <v>5.18</v>
      </c>
      <c r="AQ201" s="38">
        <f t="shared" si="226"/>
        <v>-5.18</v>
      </c>
      <c r="AR201" s="39">
        <f t="shared" si="218"/>
        <v>102</v>
      </c>
      <c r="AS201" s="62" t="s">
        <v>10</v>
      </c>
      <c r="AT201" s="11"/>
      <c r="AU201" s="21" t="str">
        <f t="shared" si="200"/>
        <v/>
      </c>
      <c r="AV201" s="38">
        <v>0.3</v>
      </c>
      <c r="AW201" s="38"/>
      <c r="AX201" s="38"/>
      <c r="AY201" s="46">
        <f t="shared" si="219"/>
        <v>212</v>
      </c>
      <c r="AZ201" s="68">
        <v>14.32</v>
      </c>
      <c r="BA201" s="11"/>
      <c r="BB201" s="21" t="str">
        <f t="shared" si="201"/>
        <v/>
      </c>
      <c r="BC201" s="38">
        <v>14.5</v>
      </c>
      <c r="BD201" s="38">
        <f t="shared" si="205"/>
        <v>28.82</v>
      </c>
      <c r="BE201" s="38">
        <f t="shared" si="206"/>
        <v>-28.82</v>
      </c>
      <c r="BF201" s="46">
        <f t="shared" si="220"/>
        <v>49</v>
      </c>
      <c r="BG201" s="68">
        <v>6.85</v>
      </c>
      <c r="BH201" s="11"/>
      <c r="BI201" s="21" t="str">
        <f t="shared" si="202"/>
        <v/>
      </c>
      <c r="BJ201" s="38">
        <v>8.6999999999999993</v>
      </c>
      <c r="BK201" s="38">
        <f t="shared" si="203"/>
        <v>15.549999999999999</v>
      </c>
      <c r="BL201" s="38">
        <f t="shared" si="204"/>
        <v>-15.549999999999999</v>
      </c>
      <c r="BM201" s="46">
        <f t="shared" si="221"/>
        <v>95</v>
      </c>
      <c r="BN201" s="68">
        <v>4.1900000000000004</v>
      </c>
      <c r="BO201" s="11"/>
      <c r="BP201" s="21" t="str">
        <f t="shared" si="222"/>
        <v/>
      </c>
      <c r="BQ201" s="8">
        <v>2.8</v>
      </c>
      <c r="BR201" s="8">
        <f t="shared" si="189"/>
        <v>6.99</v>
      </c>
      <c r="BS201" s="8">
        <f t="shared" si="211"/>
        <v>-6.99</v>
      </c>
      <c r="BT201" s="60">
        <f t="shared" si="223"/>
        <v>76</v>
      </c>
    </row>
    <row r="202" spans="1:72" x14ac:dyDescent="0.3">
      <c r="A202" s="1">
        <v>932001</v>
      </c>
      <c r="B202" s="22" t="s">
        <v>165</v>
      </c>
      <c r="C202" s="26" t="s">
        <v>7</v>
      </c>
      <c r="D202" s="72">
        <f t="shared" si="212"/>
        <v>1293</v>
      </c>
      <c r="E202" s="57">
        <f t="shared" si="213"/>
        <v>165</v>
      </c>
      <c r="F202" s="90" t="s">
        <v>256</v>
      </c>
      <c r="G202" s="91" t="s">
        <v>21</v>
      </c>
      <c r="H202" s="91" t="s">
        <v>21</v>
      </c>
      <c r="I202" s="92" t="s">
        <v>21</v>
      </c>
      <c r="J202" s="83">
        <v>18</v>
      </c>
      <c r="K202" s="53">
        <v>8.48</v>
      </c>
      <c r="L202" s="11"/>
      <c r="M202" s="21" t="str">
        <f t="shared" si="190"/>
        <v/>
      </c>
      <c r="N202" s="37">
        <f t="shared" si="191"/>
        <v>12.72</v>
      </c>
      <c r="O202" s="38">
        <v>-2.1</v>
      </c>
      <c r="P202" s="38">
        <f t="shared" si="192"/>
        <v>10.620000000000001</v>
      </c>
      <c r="Q202" s="57">
        <f t="shared" si="214"/>
        <v>150</v>
      </c>
      <c r="R202" s="53">
        <v>14.88</v>
      </c>
      <c r="S202" s="11"/>
      <c r="T202" s="21" t="str">
        <f t="shared" si="193"/>
        <v/>
      </c>
      <c r="U202" s="38">
        <v>-1.1499999999999999</v>
      </c>
      <c r="V202" s="38">
        <f t="shared" si="224"/>
        <v>13.73</v>
      </c>
      <c r="W202" s="39">
        <f t="shared" si="215"/>
        <v>144</v>
      </c>
      <c r="X202" s="53">
        <v>149.29</v>
      </c>
      <c r="Y202" s="11"/>
      <c r="Z202" s="21" t="str">
        <f t="shared" si="195"/>
        <v/>
      </c>
      <c r="AA202" s="37">
        <f t="shared" si="196"/>
        <v>248.81666666666663</v>
      </c>
      <c r="AB202" s="59">
        <v>-28</v>
      </c>
      <c r="AC202" s="38">
        <f t="shared" si="197"/>
        <v>220.81666666666663</v>
      </c>
      <c r="AD202" s="39">
        <f t="shared" si="216"/>
        <v>45</v>
      </c>
      <c r="AE202" s="65">
        <v>2.09</v>
      </c>
      <c r="AF202" s="11"/>
      <c r="AG202" s="21" t="str">
        <f t="shared" si="198"/>
        <v/>
      </c>
      <c r="AH202" s="38">
        <v>0.9</v>
      </c>
      <c r="AI202" s="38">
        <f t="shared" si="209"/>
        <v>2.9899999999999998</v>
      </c>
      <c r="AJ202" s="38">
        <f t="shared" si="210"/>
        <v>-2.9899999999999998</v>
      </c>
      <c r="AK202" s="39">
        <f t="shared" si="217"/>
        <v>193</v>
      </c>
      <c r="AL202" s="65">
        <v>3.26</v>
      </c>
      <c r="AM202" s="11"/>
      <c r="AN202" s="21" t="str">
        <f t="shared" si="199"/>
        <v/>
      </c>
      <c r="AO202" s="38">
        <v>1.8</v>
      </c>
      <c r="AP202" s="38">
        <f t="shared" si="225"/>
        <v>5.0599999999999996</v>
      </c>
      <c r="AQ202" s="38">
        <f t="shared" si="226"/>
        <v>-5.0599999999999996</v>
      </c>
      <c r="AR202" s="39">
        <f t="shared" si="218"/>
        <v>115</v>
      </c>
      <c r="AS202" s="62">
        <v>0.85</v>
      </c>
      <c r="AT202" s="11"/>
      <c r="AU202" s="21" t="str">
        <f t="shared" si="200"/>
        <v/>
      </c>
      <c r="AV202" s="38">
        <v>0.3</v>
      </c>
      <c r="AW202" s="38">
        <f t="shared" ref="AW202:AW219" si="227">IF(AS202&gt;0,AS202+AV202,AT202+AV202)</f>
        <v>1.1499999999999999</v>
      </c>
      <c r="AX202" s="38">
        <f t="shared" ref="AX202:AX219" si="228">-AW202</f>
        <v>-1.1499999999999999</v>
      </c>
      <c r="AY202" s="46">
        <f t="shared" si="219"/>
        <v>85</v>
      </c>
      <c r="AZ202" s="68">
        <v>5.64</v>
      </c>
      <c r="BA202" s="11"/>
      <c r="BB202" s="21" t="str">
        <f t="shared" si="201"/>
        <v/>
      </c>
      <c r="BC202" s="38">
        <v>14.5</v>
      </c>
      <c r="BD202" s="38">
        <f t="shared" si="205"/>
        <v>20.14</v>
      </c>
      <c r="BE202" s="38">
        <f t="shared" si="206"/>
        <v>-20.14</v>
      </c>
      <c r="BF202" s="46">
        <f t="shared" si="220"/>
        <v>171</v>
      </c>
      <c r="BG202" s="68">
        <v>3.41</v>
      </c>
      <c r="BH202" s="11"/>
      <c r="BI202" s="21" t="str">
        <f t="shared" si="202"/>
        <v/>
      </c>
      <c r="BJ202" s="38">
        <v>8.6999999999999993</v>
      </c>
      <c r="BK202" s="38">
        <f t="shared" si="203"/>
        <v>12.11</v>
      </c>
      <c r="BL202" s="38">
        <f t="shared" si="204"/>
        <v>-12.11</v>
      </c>
      <c r="BM202" s="46">
        <f t="shared" si="221"/>
        <v>186</v>
      </c>
      <c r="BN202" s="68">
        <v>2.2999999999999998</v>
      </c>
      <c r="BO202" s="11"/>
      <c r="BP202" s="21" t="str">
        <f t="shared" si="222"/>
        <v/>
      </c>
      <c r="BQ202" s="8">
        <v>2.8</v>
      </c>
      <c r="BR202" s="8">
        <f t="shared" si="189"/>
        <v>5.0999999999999996</v>
      </c>
      <c r="BS202" s="8">
        <f t="shared" si="211"/>
        <v>-5.0999999999999996</v>
      </c>
      <c r="BT202" s="60">
        <f t="shared" si="223"/>
        <v>204</v>
      </c>
    </row>
    <row r="203" spans="1:72" x14ac:dyDescent="0.3">
      <c r="A203" s="1">
        <v>909314</v>
      </c>
      <c r="B203" s="22" t="s">
        <v>43</v>
      </c>
      <c r="C203" s="26" t="s">
        <v>7</v>
      </c>
      <c r="D203" s="72">
        <f t="shared" si="212"/>
        <v>1329</v>
      </c>
      <c r="E203" s="57">
        <f t="shared" si="213"/>
        <v>168</v>
      </c>
      <c r="F203" s="90" t="s">
        <v>256</v>
      </c>
      <c r="G203" s="91" t="s">
        <v>21</v>
      </c>
      <c r="H203" s="91" t="s">
        <v>21</v>
      </c>
      <c r="I203" s="92" t="s">
        <v>21</v>
      </c>
      <c r="J203" s="83">
        <v>13</v>
      </c>
      <c r="K203" s="53">
        <v>8.42</v>
      </c>
      <c r="L203" s="11">
        <v>8.75</v>
      </c>
      <c r="M203" s="21">
        <f t="shared" si="190"/>
        <v>-3.7714285714285721E-2</v>
      </c>
      <c r="N203" s="37">
        <f t="shared" si="191"/>
        <v>12.629999999999999</v>
      </c>
      <c r="O203" s="38">
        <v>-2.1</v>
      </c>
      <c r="P203" s="38">
        <f t="shared" si="192"/>
        <v>10.53</v>
      </c>
      <c r="Q203" s="57">
        <f t="shared" si="214"/>
        <v>140</v>
      </c>
      <c r="R203" s="53" t="s">
        <v>10</v>
      </c>
      <c r="S203" s="11"/>
      <c r="T203" s="21" t="str">
        <f t="shared" si="193"/>
        <v/>
      </c>
      <c r="U203" s="38">
        <v>-1.1499999999999999</v>
      </c>
      <c r="V203" s="38"/>
      <c r="W203" s="39">
        <f t="shared" si="215"/>
        <v>192</v>
      </c>
      <c r="X203" s="53">
        <v>172.77</v>
      </c>
      <c r="Y203" s="11"/>
      <c r="Z203" s="21" t="str">
        <f t="shared" si="195"/>
        <v/>
      </c>
      <c r="AA203" s="37">
        <f t="shared" si="196"/>
        <v>287.95000000000005</v>
      </c>
      <c r="AB203" s="59">
        <v>-28</v>
      </c>
      <c r="AC203" s="38">
        <f t="shared" si="197"/>
        <v>259.95000000000005</v>
      </c>
      <c r="AD203" s="39">
        <f t="shared" si="216"/>
        <v>164</v>
      </c>
      <c r="AE203" s="65">
        <v>2.13</v>
      </c>
      <c r="AF203" s="11">
        <v>1.7</v>
      </c>
      <c r="AG203" s="21">
        <f t="shared" si="198"/>
        <v>0.25294117647058822</v>
      </c>
      <c r="AH203" s="38">
        <v>0.9</v>
      </c>
      <c r="AI203" s="38">
        <f t="shared" si="209"/>
        <v>3.03</v>
      </c>
      <c r="AJ203" s="38">
        <f t="shared" si="210"/>
        <v>-3.03</v>
      </c>
      <c r="AK203" s="39">
        <f t="shared" si="217"/>
        <v>189</v>
      </c>
      <c r="AL203" s="65">
        <v>3.01</v>
      </c>
      <c r="AM203" s="11"/>
      <c r="AN203" s="21" t="str">
        <f t="shared" si="199"/>
        <v/>
      </c>
      <c r="AO203" s="38">
        <v>1.8</v>
      </c>
      <c r="AP203" s="38">
        <f t="shared" si="225"/>
        <v>4.8099999999999996</v>
      </c>
      <c r="AQ203" s="38">
        <f t="shared" si="226"/>
        <v>-4.8099999999999996</v>
      </c>
      <c r="AR203" s="39">
        <f t="shared" si="218"/>
        <v>160</v>
      </c>
      <c r="AS203" s="62">
        <v>0.9</v>
      </c>
      <c r="AT203" s="11">
        <v>0.8</v>
      </c>
      <c r="AU203" s="21">
        <f t="shared" si="200"/>
        <v>0.12499999999999997</v>
      </c>
      <c r="AV203" s="38">
        <v>0.3</v>
      </c>
      <c r="AW203" s="38">
        <f t="shared" si="227"/>
        <v>1.2</v>
      </c>
      <c r="AX203" s="38">
        <f t="shared" si="228"/>
        <v>-1.2</v>
      </c>
      <c r="AY203" s="46">
        <f t="shared" si="219"/>
        <v>52</v>
      </c>
      <c r="AZ203" s="68">
        <v>8.75</v>
      </c>
      <c r="BA203" s="11">
        <v>5.6</v>
      </c>
      <c r="BB203" s="21">
        <f t="shared" si="201"/>
        <v>0.56250000000000011</v>
      </c>
      <c r="BC203" s="38">
        <v>14.5</v>
      </c>
      <c r="BD203" s="38">
        <f t="shared" si="205"/>
        <v>23.25</v>
      </c>
      <c r="BE203" s="38">
        <f t="shared" si="206"/>
        <v>-23.25</v>
      </c>
      <c r="BF203" s="46">
        <f t="shared" si="220"/>
        <v>136</v>
      </c>
      <c r="BG203" s="68">
        <v>4.57</v>
      </c>
      <c r="BH203" s="11"/>
      <c r="BI203" s="21" t="str">
        <f t="shared" si="202"/>
        <v/>
      </c>
      <c r="BJ203" s="38">
        <v>8.6999999999999993</v>
      </c>
      <c r="BK203" s="38">
        <f t="shared" si="203"/>
        <v>13.27</v>
      </c>
      <c r="BL203" s="38">
        <f t="shared" si="204"/>
        <v>-13.27</v>
      </c>
      <c r="BM203" s="46">
        <f t="shared" si="221"/>
        <v>166</v>
      </c>
      <c r="BN203" s="68">
        <v>3.47</v>
      </c>
      <c r="BO203" s="11">
        <v>3.47</v>
      </c>
      <c r="BP203" s="21">
        <f t="shared" si="222"/>
        <v>0</v>
      </c>
      <c r="BQ203" s="8">
        <v>2.8</v>
      </c>
      <c r="BR203" s="8">
        <f t="shared" si="189"/>
        <v>6.27</v>
      </c>
      <c r="BS203" s="8">
        <f t="shared" si="211"/>
        <v>-6.27</v>
      </c>
      <c r="BT203" s="60">
        <f t="shared" si="223"/>
        <v>130</v>
      </c>
    </row>
    <row r="204" spans="1:72" x14ac:dyDescent="0.3">
      <c r="A204" s="1">
        <v>934221</v>
      </c>
      <c r="B204" s="22" t="s">
        <v>169</v>
      </c>
      <c r="C204" s="26" t="s">
        <v>7</v>
      </c>
      <c r="D204" s="72">
        <f t="shared" si="212"/>
        <v>1351</v>
      </c>
      <c r="E204" s="57">
        <f t="shared" si="213"/>
        <v>173</v>
      </c>
      <c r="F204" s="90" t="s">
        <v>256</v>
      </c>
      <c r="G204" s="91" t="s">
        <v>21</v>
      </c>
      <c r="H204" s="91" t="s">
        <v>21</v>
      </c>
      <c r="I204" s="92" t="s">
        <v>21</v>
      </c>
      <c r="J204" s="83">
        <v>20</v>
      </c>
      <c r="K204" s="53">
        <v>9.57</v>
      </c>
      <c r="L204" s="11"/>
      <c r="M204" s="21" t="str">
        <f t="shared" si="190"/>
        <v/>
      </c>
      <c r="N204" s="37">
        <f t="shared" si="191"/>
        <v>14.355</v>
      </c>
      <c r="O204" s="38">
        <v>-2.1</v>
      </c>
      <c r="P204" s="38">
        <f t="shared" si="192"/>
        <v>12.255000000000001</v>
      </c>
      <c r="Q204" s="57">
        <f t="shared" si="214"/>
        <v>211</v>
      </c>
      <c r="R204" s="53">
        <v>16.850000000000001</v>
      </c>
      <c r="S204" s="11"/>
      <c r="T204" s="21" t="str">
        <f t="shared" si="193"/>
        <v/>
      </c>
      <c r="U204" s="38">
        <v>-1.1499999999999999</v>
      </c>
      <c r="V204" s="38">
        <f>IF(R204&gt;0,R204+U204,S204+U204)</f>
        <v>15.700000000000001</v>
      </c>
      <c r="W204" s="39">
        <f t="shared" si="215"/>
        <v>182</v>
      </c>
      <c r="X204" s="53">
        <v>175.9</v>
      </c>
      <c r="Y204" s="11"/>
      <c r="Z204" s="21" t="str">
        <f t="shared" si="195"/>
        <v/>
      </c>
      <c r="AA204" s="37">
        <f t="shared" si="196"/>
        <v>293.16666666666669</v>
      </c>
      <c r="AB204" s="59">
        <v>-28</v>
      </c>
      <c r="AC204" s="38">
        <f t="shared" si="197"/>
        <v>265.16666666666669</v>
      </c>
      <c r="AD204" s="39">
        <f t="shared" si="216"/>
        <v>178</v>
      </c>
      <c r="AE204" s="65">
        <v>2.16</v>
      </c>
      <c r="AF204" s="11"/>
      <c r="AG204" s="21" t="str">
        <f t="shared" si="198"/>
        <v/>
      </c>
      <c r="AH204" s="38">
        <v>0.9</v>
      </c>
      <c r="AI204" s="38">
        <f t="shared" si="209"/>
        <v>3.06</v>
      </c>
      <c r="AJ204" s="38">
        <f t="shared" si="210"/>
        <v>-3.06</v>
      </c>
      <c r="AK204" s="39">
        <f t="shared" si="217"/>
        <v>187</v>
      </c>
      <c r="AL204" s="65">
        <v>3.15</v>
      </c>
      <c r="AM204" s="11"/>
      <c r="AN204" s="21" t="str">
        <f t="shared" si="199"/>
        <v/>
      </c>
      <c r="AO204" s="38">
        <v>1.8</v>
      </c>
      <c r="AP204" s="38">
        <f t="shared" si="225"/>
        <v>4.95</v>
      </c>
      <c r="AQ204" s="38">
        <f t="shared" si="226"/>
        <v>-4.95</v>
      </c>
      <c r="AR204" s="39">
        <f t="shared" si="218"/>
        <v>137</v>
      </c>
      <c r="AS204" s="62">
        <v>0.75</v>
      </c>
      <c r="AT204" s="11"/>
      <c r="AU204" s="21" t="str">
        <f t="shared" si="200"/>
        <v/>
      </c>
      <c r="AV204" s="38">
        <v>0.3</v>
      </c>
      <c r="AW204" s="38">
        <f t="shared" si="227"/>
        <v>1.05</v>
      </c>
      <c r="AX204" s="38">
        <f t="shared" si="228"/>
        <v>-1.05</v>
      </c>
      <c r="AY204" s="46">
        <f t="shared" si="219"/>
        <v>147</v>
      </c>
      <c r="AZ204" s="68">
        <v>8.48</v>
      </c>
      <c r="BA204" s="11"/>
      <c r="BB204" s="21" t="str">
        <f t="shared" si="201"/>
        <v/>
      </c>
      <c r="BC204" s="38">
        <v>14.5</v>
      </c>
      <c r="BD204" s="38">
        <f t="shared" si="205"/>
        <v>22.98</v>
      </c>
      <c r="BE204" s="38">
        <f t="shared" si="206"/>
        <v>-22.98</v>
      </c>
      <c r="BF204" s="46">
        <f t="shared" si="220"/>
        <v>139</v>
      </c>
      <c r="BG204" s="68">
        <v>7.77</v>
      </c>
      <c r="BH204" s="11"/>
      <c r="BI204" s="21" t="str">
        <f t="shared" si="202"/>
        <v/>
      </c>
      <c r="BJ204" s="38">
        <v>8.6999999999999993</v>
      </c>
      <c r="BK204" s="38">
        <f t="shared" si="203"/>
        <v>16.47</v>
      </c>
      <c r="BL204" s="38">
        <f t="shared" si="204"/>
        <v>-16.47</v>
      </c>
      <c r="BM204" s="46">
        <f t="shared" si="221"/>
        <v>67</v>
      </c>
      <c r="BN204" s="68">
        <v>3.73</v>
      </c>
      <c r="BO204" s="11"/>
      <c r="BP204" s="21" t="str">
        <f t="shared" si="222"/>
        <v/>
      </c>
      <c r="BQ204" s="8">
        <v>2.8</v>
      </c>
      <c r="BR204" s="8">
        <f t="shared" si="189"/>
        <v>6.5299999999999994</v>
      </c>
      <c r="BS204" s="8">
        <f t="shared" si="211"/>
        <v>-6.5299999999999994</v>
      </c>
      <c r="BT204" s="60">
        <f t="shared" si="223"/>
        <v>103</v>
      </c>
    </row>
    <row r="205" spans="1:72" x14ac:dyDescent="0.3">
      <c r="A205" s="1">
        <v>944850</v>
      </c>
      <c r="B205" s="22" t="s">
        <v>248</v>
      </c>
      <c r="C205" s="26" t="s">
        <v>7</v>
      </c>
      <c r="D205" s="72">
        <f t="shared" si="212"/>
        <v>1457</v>
      </c>
      <c r="E205" s="57">
        <f t="shared" si="213"/>
        <v>181</v>
      </c>
      <c r="F205" s="90" t="s">
        <v>256</v>
      </c>
      <c r="G205" s="91" t="s">
        <v>21</v>
      </c>
      <c r="H205" s="91" t="s">
        <v>21</v>
      </c>
      <c r="I205" s="92" t="s">
        <v>21</v>
      </c>
      <c r="J205" s="83">
        <v>6</v>
      </c>
      <c r="K205" s="53">
        <v>8.3000000000000007</v>
      </c>
      <c r="L205" s="11"/>
      <c r="M205" s="21" t="str">
        <f t="shared" si="190"/>
        <v/>
      </c>
      <c r="N205" s="37">
        <f t="shared" si="191"/>
        <v>12.450000000000001</v>
      </c>
      <c r="O205" s="38">
        <v>-2.1</v>
      </c>
      <c r="P205" s="38">
        <f t="shared" si="192"/>
        <v>10.350000000000001</v>
      </c>
      <c r="Q205" s="57">
        <f t="shared" si="214"/>
        <v>121</v>
      </c>
      <c r="R205" s="53" t="s">
        <v>10</v>
      </c>
      <c r="S205" s="11"/>
      <c r="T205" s="21" t="str">
        <f t="shared" si="193"/>
        <v/>
      </c>
      <c r="U205" s="38">
        <v>-1.1499999999999999</v>
      </c>
      <c r="V205" s="38"/>
      <c r="W205" s="39">
        <f t="shared" si="215"/>
        <v>192</v>
      </c>
      <c r="X205" s="53" t="s">
        <v>10</v>
      </c>
      <c r="Y205" s="11"/>
      <c r="Z205" s="21" t="str">
        <f t="shared" si="195"/>
        <v/>
      </c>
      <c r="AA205" s="37"/>
      <c r="AB205" s="59">
        <v>-28</v>
      </c>
      <c r="AC205" s="38"/>
      <c r="AD205" s="39">
        <f t="shared" si="216"/>
        <v>210</v>
      </c>
      <c r="AE205" s="65">
        <v>2.5499999999999998</v>
      </c>
      <c r="AF205" s="11"/>
      <c r="AG205" s="21" t="str">
        <f t="shared" si="198"/>
        <v/>
      </c>
      <c r="AH205" s="38">
        <v>0.9</v>
      </c>
      <c r="AI205" s="38">
        <f t="shared" si="209"/>
        <v>3.4499999999999997</v>
      </c>
      <c r="AJ205" s="38">
        <f t="shared" si="210"/>
        <v>-3.4499999999999997</v>
      </c>
      <c r="AK205" s="39">
        <f t="shared" si="217"/>
        <v>106</v>
      </c>
      <c r="AL205" s="65" t="s">
        <v>10</v>
      </c>
      <c r="AM205" s="11"/>
      <c r="AN205" s="21" t="str">
        <f t="shared" si="199"/>
        <v/>
      </c>
      <c r="AO205" s="38">
        <v>1.8</v>
      </c>
      <c r="AP205" s="38"/>
      <c r="AQ205" s="38"/>
      <c r="AR205" s="39">
        <f t="shared" si="218"/>
        <v>201</v>
      </c>
      <c r="AS205" s="62">
        <v>0.85</v>
      </c>
      <c r="AT205" s="11"/>
      <c r="AU205" s="21" t="str">
        <f t="shared" si="200"/>
        <v/>
      </c>
      <c r="AV205" s="38">
        <v>0.3</v>
      </c>
      <c r="AW205" s="38">
        <f t="shared" si="227"/>
        <v>1.1499999999999999</v>
      </c>
      <c r="AX205" s="38">
        <f t="shared" si="228"/>
        <v>-1.1499999999999999</v>
      </c>
      <c r="AY205" s="46">
        <f t="shared" si="219"/>
        <v>85</v>
      </c>
      <c r="AZ205" s="68">
        <v>4.97</v>
      </c>
      <c r="BA205" s="11"/>
      <c r="BB205" s="21" t="str">
        <f t="shared" si="201"/>
        <v/>
      </c>
      <c r="BC205" s="38">
        <v>14.5</v>
      </c>
      <c r="BD205" s="38">
        <f t="shared" si="205"/>
        <v>19.47</v>
      </c>
      <c r="BE205" s="38">
        <f t="shared" si="206"/>
        <v>-19.47</v>
      </c>
      <c r="BF205" s="46">
        <f t="shared" si="220"/>
        <v>184</v>
      </c>
      <c r="BG205" s="68">
        <v>4.78</v>
      </c>
      <c r="BH205" s="11"/>
      <c r="BI205" s="21" t="str">
        <f t="shared" si="202"/>
        <v/>
      </c>
      <c r="BJ205" s="38">
        <v>8.6999999999999993</v>
      </c>
      <c r="BK205" s="38">
        <f t="shared" si="203"/>
        <v>13.48</v>
      </c>
      <c r="BL205" s="38">
        <f t="shared" si="204"/>
        <v>-13.48</v>
      </c>
      <c r="BM205" s="46">
        <f t="shared" si="221"/>
        <v>162</v>
      </c>
      <c r="BN205" s="68">
        <v>2.5099999999999998</v>
      </c>
      <c r="BO205" s="11"/>
      <c r="BP205" s="21" t="str">
        <f t="shared" si="222"/>
        <v/>
      </c>
      <c r="BQ205" s="8">
        <v>2.8</v>
      </c>
      <c r="BR205" s="8">
        <f t="shared" si="189"/>
        <v>5.31</v>
      </c>
      <c r="BS205" s="8">
        <f t="shared" si="211"/>
        <v>-5.31</v>
      </c>
      <c r="BT205" s="60">
        <f t="shared" si="223"/>
        <v>196</v>
      </c>
    </row>
    <row r="206" spans="1:72" x14ac:dyDescent="0.3">
      <c r="A206" s="1">
        <v>938906</v>
      </c>
      <c r="B206" s="22" t="s">
        <v>164</v>
      </c>
      <c r="C206" s="26" t="s">
        <v>7</v>
      </c>
      <c r="D206" s="72">
        <f t="shared" si="212"/>
        <v>1512</v>
      </c>
      <c r="E206" s="57">
        <f t="shared" si="213"/>
        <v>190</v>
      </c>
      <c r="F206" s="90" t="s">
        <v>256</v>
      </c>
      <c r="G206" s="91" t="s">
        <v>21</v>
      </c>
      <c r="H206" s="91" t="s">
        <v>21</v>
      </c>
      <c r="I206" s="92" t="s">
        <v>21</v>
      </c>
      <c r="J206" s="83">
        <v>21</v>
      </c>
      <c r="K206" s="53">
        <v>8.74</v>
      </c>
      <c r="L206" s="11"/>
      <c r="M206" s="21" t="str">
        <f t="shared" si="190"/>
        <v/>
      </c>
      <c r="N206" s="37">
        <f t="shared" si="191"/>
        <v>13.11</v>
      </c>
      <c r="O206" s="38">
        <v>-2.1</v>
      </c>
      <c r="P206" s="38">
        <f t="shared" si="192"/>
        <v>11.01</v>
      </c>
      <c r="Q206" s="57">
        <f t="shared" si="214"/>
        <v>180</v>
      </c>
      <c r="R206" s="53">
        <v>15.51</v>
      </c>
      <c r="S206" s="11"/>
      <c r="T206" s="21" t="str">
        <f t="shared" si="193"/>
        <v/>
      </c>
      <c r="U206" s="38">
        <v>-1.1499999999999999</v>
      </c>
      <c r="V206" s="38">
        <f>IF(R206&gt;0,R206+U206,S206+U206)</f>
        <v>14.36</v>
      </c>
      <c r="W206" s="39">
        <f t="shared" si="215"/>
        <v>165</v>
      </c>
      <c r="X206" s="53">
        <v>167.85</v>
      </c>
      <c r="Y206" s="11"/>
      <c r="Z206" s="21" t="str">
        <f t="shared" si="195"/>
        <v/>
      </c>
      <c r="AA206" s="37">
        <f t="shared" ref="AA206:AA219" si="229">IF(X206&gt;0,X206/6*10,Y206/6*10)</f>
        <v>279.75</v>
      </c>
      <c r="AB206" s="59">
        <v>-28</v>
      </c>
      <c r="AC206" s="38">
        <f t="shared" ref="AC206:AC219" si="230">IF(AA206&gt;0,AA206+AB206,"")</f>
        <v>251.75</v>
      </c>
      <c r="AD206" s="39">
        <f t="shared" si="216"/>
        <v>133</v>
      </c>
      <c r="AE206" s="65">
        <v>2.2999999999999998</v>
      </c>
      <c r="AF206" s="11"/>
      <c r="AG206" s="21" t="str">
        <f t="shared" si="198"/>
        <v/>
      </c>
      <c r="AH206" s="38">
        <v>0.9</v>
      </c>
      <c r="AI206" s="38">
        <f t="shared" si="209"/>
        <v>3.1999999999999997</v>
      </c>
      <c r="AJ206" s="38">
        <f t="shared" si="210"/>
        <v>-3.1999999999999997</v>
      </c>
      <c r="AK206" s="39">
        <f t="shared" si="217"/>
        <v>168</v>
      </c>
      <c r="AL206" s="65">
        <v>2.95</v>
      </c>
      <c r="AM206" s="11"/>
      <c r="AN206" s="21" t="str">
        <f t="shared" si="199"/>
        <v/>
      </c>
      <c r="AO206" s="38">
        <v>1.8</v>
      </c>
      <c r="AP206" s="38">
        <f>IF(AL206&gt;0,AL206+AO206,AM206+AO206)</f>
        <v>4.75</v>
      </c>
      <c r="AQ206" s="38">
        <f>-AP206</f>
        <v>-4.75</v>
      </c>
      <c r="AR206" s="39">
        <f t="shared" si="218"/>
        <v>166</v>
      </c>
      <c r="AS206" s="62">
        <v>0.7</v>
      </c>
      <c r="AT206" s="11"/>
      <c r="AU206" s="21" t="str">
        <f t="shared" si="200"/>
        <v/>
      </c>
      <c r="AV206" s="38">
        <v>0.3</v>
      </c>
      <c r="AW206" s="38">
        <f t="shared" si="227"/>
        <v>1</v>
      </c>
      <c r="AX206" s="38">
        <f t="shared" si="228"/>
        <v>-1</v>
      </c>
      <c r="AY206" s="46">
        <f t="shared" si="219"/>
        <v>174</v>
      </c>
      <c r="AZ206" s="68">
        <v>5.85</v>
      </c>
      <c r="BA206" s="11"/>
      <c r="BB206" s="21" t="str">
        <f t="shared" si="201"/>
        <v/>
      </c>
      <c r="BC206" s="38">
        <v>14.5</v>
      </c>
      <c r="BD206" s="38">
        <f t="shared" si="205"/>
        <v>20.350000000000001</v>
      </c>
      <c r="BE206" s="38">
        <f t="shared" si="206"/>
        <v>-20.350000000000001</v>
      </c>
      <c r="BF206" s="46">
        <f t="shared" si="220"/>
        <v>168</v>
      </c>
      <c r="BG206" s="68">
        <v>4.17</v>
      </c>
      <c r="BH206" s="11"/>
      <c r="BI206" s="21" t="str">
        <f t="shared" si="202"/>
        <v/>
      </c>
      <c r="BJ206" s="38">
        <v>8.6999999999999993</v>
      </c>
      <c r="BK206" s="38">
        <f t="shared" si="203"/>
        <v>12.87</v>
      </c>
      <c r="BL206" s="38">
        <f t="shared" si="204"/>
        <v>-12.87</v>
      </c>
      <c r="BM206" s="46">
        <f t="shared" si="221"/>
        <v>174</v>
      </c>
      <c r="BN206" s="68">
        <v>2.66</v>
      </c>
      <c r="BO206" s="11"/>
      <c r="BP206" s="21" t="str">
        <f t="shared" si="222"/>
        <v/>
      </c>
      <c r="BQ206" s="8">
        <v>2.8</v>
      </c>
      <c r="BR206" s="8">
        <f t="shared" si="189"/>
        <v>5.46</v>
      </c>
      <c r="BS206" s="8">
        <f t="shared" si="211"/>
        <v>-5.46</v>
      </c>
      <c r="BT206" s="60">
        <f t="shared" si="223"/>
        <v>184</v>
      </c>
    </row>
    <row r="207" spans="1:72" x14ac:dyDescent="0.3">
      <c r="A207" s="1">
        <v>945442</v>
      </c>
      <c r="B207" s="22" t="s">
        <v>247</v>
      </c>
      <c r="C207" s="26" t="s">
        <v>7</v>
      </c>
      <c r="D207" s="72">
        <f t="shared" si="212"/>
        <v>1640</v>
      </c>
      <c r="E207" s="57">
        <f t="shared" si="213"/>
        <v>201</v>
      </c>
      <c r="F207" s="90" t="s">
        <v>256</v>
      </c>
      <c r="G207" s="91" t="s">
        <v>21</v>
      </c>
      <c r="H207" s="91" t="s">
        <v>21</v>
      </c>
      <c r="I207" s="92" t="s">
        <v>21</v>
      </c>
      <c r="J207" s="83">
        <v>7</v>
      </c>
      <c r="K207" s="53">
        <v>9.58</v>
      </c>
      <c r="L207" s="11"/>
      <c r="M207" s="21" t="str">
        <f t="shared" si="190"/>
        <v/>
      </c>
      <c r="N207" s="37">
        <f t="shared" si="191"/>
        <v>14.370000000000001</v>
      </c>
      <c r="O207" s="38">
        <v>-2.1</v>
      </c>
      <c r="P207" s="38">
        <f t="shared" si="192"/>
        <v>12.270000000000001</v>
      </c>
      <c r="Q207" s="57">
        <f t="shared" si="214"/>
        <v>212</v>
      </c>
      <c r="R207" s="53" t="s">
        <v>10</v>
      </c>
      <c r="S207" s="11"/>
      <c r="T207" s="21" t="str">
        <f t="shared" si="193"/>
        <v/>
      </c>
      <c r="U207" s="38">
        <v>-1.1499999999999999</v>
      </c>
      <c r="V207" s="38"/>
      <c r="W207" s="39">
        <f t="shared" si="215"/>
        <v>192</v>
      </c>
      <c r="X207" s="53">
        <v>176.72</v>
      </c>
      <c r="Y207" s="11"/>
      <c r="Z207" s="21" t="str">
        <f t="shared" si="195"/>
        <v/>
      </c>
      <c r="AA207" s="37">
        <f t="shared" si="229"/>
        <v>294.5333333333333</v>
      </c>
      <c r="AB207" s="59">
        <v>-28</v>
      </c>
      <c r="AC207" s="38">
        <f t="shared" si="230"/>
        <v>266.5333333333333</v>
      </c>
      <c r="AD207" s="39">
        <f t="shared" si="216"/>
        <v>181</v>
      </c>
      <c r="AE207" s="65">
        <v>2.2200000000000002</v>
      </c>
      <c r="AF207" s="11"/>
      <c r="AG207" s="21" t="str">
        <f t="shared" si="198"/>
        <v/>
      </c>
      <c r="AH207" s="38">
        <v>0.9</v>
      </c>
      <c r="AI207" s="38">
        <f t="shared" si="209"/>
        <v>3.12</v>
      </c>
      <c r="AJ207" s="38">
        <f t="shared" si="210"/>
        <v>-3.12</v>
      </c>
      <c r="AK207" s="39">
        <f t="shared" si="217"/>
        <v>180</v>
      </c>
      <c r="AL207" s="65" t="s">
        <v>10</v>
      </c>
      <c r="AM207" s="11"/>
      <c r="AN207" s="21" t="str">
        <f t="shared" si="199"/>
        <v/>
      </c>
      <c r="AO207" s="38">
        <v>1.8</v>
      </c>
      <c r="AP207" s="38"/>
      <c r="AQ207" s="38"/>
      <c r="AR207" s="39">
        <f t="shared" si="218"/>
        <v>201</v>
      </c>
      <c r="AS207" s="62">
        <v>0.8</v>
      </c>
      <c r="AT207" s="11"/>
      <c r="AU207" s="21" t="str">
        <f t="shared" si="200"/>
        <v/>
      </c>
      <c r="AV207" s="38">
        <v>0.3</v>
      </c>
      <c r="AW207" s="38">
        <f t="shared" si="227"/>
        <v>1.1000000000000001</v>
      </c>
      <c r="AX207" s="38">
        <f t="shared" si="228"/>
        <v>-1.1000000000000001</v>
      </c>
      <c r="AY207" s="46">
        <f t="shared" si="219"/>
        <v>107</v>
      </c>
      <c r="AZ207" s="68">
        <v>5.13</v>
      </c>
      <c r="BA207" s="11"/>
      <c r="BB207" s="21" t="str">
        <f t="shared" si="201"/>
        <v/>
      </c>
      <c r="BC207" s="38">
        <v>14.5</v>
      </c>
      <c r="BD207" s="38">
        <f t="shared" si="205"/>
        <v>19.63</v>
      </c>
      <c r="BE207" s="38">
        <f t="shared" si="206"/>
        <v>-19.63</v>
      </c>
      <c r="BF207" s="46">
        <f t="shared" si="220"/>
        <v>181</v>
      </c>
      <c r="BG207" s="68">
        <v>3.9</v>
      </c>
      <c r="BH207" s="11"/>
      <c r="BI207" s="21" t="str">
        <f t="shared" si="202"/>
        <v/>
      </c>
      <c r="BJ207" s="38">
        <v>8.6999999999999993</v>
      </c>
      <c r="BK207" s="38">
        <f t="shared" si="203"/>
        <v>12.6</v>
      </c>
      <c r="BL207" s="38">
        <f t="shared" si="204"/>
        <v>-12.6</v>
      </c>
      <c r="BM207" s="46">
        <f t="shared" si="221"/>
        <v>178</v>
      </c>
      <c r="BN207" s="68">
        <v>2.09</v>
      </c>
      <c r="BO207" s="11"/>
      <c r="BP207" s="21" t="str">
        <f t="shared" si="222"/>
        <v/>
      </c>
      <c r="BQ207" s="8">
        <v>2.8</v>
      </c>
      <c r="BR207" s="8">
        <f t="shared" si="189"/>
        <v>4.8899999999999997</v>
      </c>
      <c r="BS207" s="8">
        <f t="shared" si="211"/>
        <v>-4.8899999999999997</v>
      </c>
      <c r="BT207" s="60">
        <f t="shared" si="223"/>
        <v>208</v>
      </c>
    </row>
    <row r="208" spans="1:72" x14ac:dyDescent="0.3">
      <c r="A208" s="1">
        <v>928022</v>
      </c>
      <c r="B208" s="22" t="s">
        <v>219</v>
      </c>
      <c r="C208" s="26" t="s">
        <v>9</v>
      </c>
      <c r="D208" s="72">
        <f t="shared" si="212"/>
        <v>398</v>
      </c>
      <c r="E208" s="57">
        <f t="shared" si="213"/>
        <v>29</v>
      </c>
      <c r="F208" s="90" t="s">
        <v>256</v>
      </c>
      <c r="G208" s="91" t="s">
        <v>21</v>
      </c>
      <c r="H208" s="91" t="s">
        <v>21</v>
      </c>
      <c r="I208" s="92" t="s">
        <v>21</v>
      </c>
      <c r="J208" s="83">
        <v>25</v>
      </c>
      <c r="K208" s="53">
        <v>8.0399999999999991</v>
      </c>
      <c r="L208" s="11">
        <v>8.9700000000000006</v>
      </c>
      <c r="M208" s="21">
        <f t="shared" si="190"/>
        <v>-0.10367892976588644</v>
      </c>
      <c r="N208" s="37">
        <f t="shared" si="191"/>
        <v>12.059999999999999</v>
      </c>
      <c r="O208" s="38">
        <v>-2.6</v>
      </c>
      <c r="P208" s="38">
        <f t="shared" si="192"/>
        <v>9.4599999999999991</v>
      </c>
      <c r="Q208" s="57">
        <f t="shared" si="214"/>
        <v>33</v>
      </c>
      <c r="R208" s="53">
        <v>13.9</v>
      </c>
      <c r="S208" s="11"/>
      <c r="T208" s="21"/>
      <c r="U208" s="38">
        <v>-2.25</v>
      </c>
      <c r="V208" s="38">
        <f t="shared" ref="V208:V215" si="231">IF(R208&gt;0,R208+U208,"")</f>
        <v>11.65</v>
      </c>
      <c r="W208" s="39">
        <f t="shared" si="215"/>
        <v>28</v>
      </c>
      <c r="X208" s="53">
        <v>149.80000000000001</v>
      </c>
      <c r="Y208" s="11">
        <v>171.12</v>
      </c>
      <c r="Z208" s="21">
        <f t="shared" si="195"/>
        <v>-0.12459093034128092</v>
      </c>
      <c r="AA208" s="37">
        <f t="shared" si="229"/>
        <v>249.66666666666669</v>
      </c>
      <c r="AB208" s="59">
        <v>-39</v>
      </c>
      <c r="AC208" s="38">
        <f t="shared" si="230"/>
        <v>210.66666666666669</v>
      </c>
      <c r="AD208" s="39">
        <f t="shared" si="216"/>
        <v>20</v>
      </c>
      <c r="AE208" s="65">
        <v>2.59</v>
      </c>
      <c r="AF208" s="11">
        <v>1.95</v>
      </c>
      <c r="AG208" s="21">
        <f t="shared" si="198"/>
        <v>0.32820512820512815</v>
      </c>
      <c r="AH208" s="38">
        <v>1.2</v>
      </c>
      <c r="AI208" s="38">
        <f t="shared" si="209"/>
        <v>3.79</v>
      </c>
      <c r="AJ208" s="38">
        <f t="shared" si="210"/>
        <v>-3.79</v>
      </c>
      <c r="AK208" s="39">
        <f t="shared" si="217"/>
        <v>40</v>
      </c>
      <c r="AL208" s="65">
        <v>3.44</v>
      </c>
      <c r="AM208" s="11"/>
      <c r="AN208" s="21" t="str">
        <f t="shared" si="199"/>
        <v/>
      </c>
      <c r="AO208" s="38">
        <v>2.6</v>
      </c>
      <c r="AP208" s="38">
        <f t="shared" ref="AP208:AP216" si="232">IF(AL208&gt;0,AL208+AO208,AM208+AO208)</f>
        <v>6.04</v>
      </c>
      <c r="AQ208" s="38">
        <f t="shared" ref="AQ208:AQ216" si="233">-AP208</f>
        <v>-6.04</v>
      </c>
      <c r="AR208" s="39">
        <f t="shared" si="218"/>
        <v>14</v>
      </c>
      <c r="AS208" s="62">
        <v>0.85</v>
      </c>
      <c r="AT208" s="11"/>
      <c r="AU208" s="21" t="str">
        <f t="shared" si="200"/>
        <v/>
      </c>
      <c r="AV208" s="38">
        <v>0.4</v>
      </c>
      <c r="AW208" s="38">
        <f t="shared" si="227"/>
        <v>1.25</v>
      </c>
      <c r="AX208" s="38">
        <f t="shared" si="228"/>
        <v>-1.25</v>
      </c>
      <c r="AY208" s="46">
        <f t="shared" si="219"/>
        <v>25</v>
      </c>
      <c r="AZ208" s="68">
        <v>10.62</v>
      </c>
      <c r="BA208" s="11">
        <v>5.37</v>
      </c>
      <c r="BB208" s="21">
        <f t="shared" si="201"/>
        <v>0.977653631284916</v>
      </c>
      <c r="BC208" s="38">
        <v>16.600000000000001</v>
      </c>
      <c r="BD208" s="38">
        <f t="shared" si="205"/>
        <v>27.22</v>
      </c>
      <c r="BE208" s="38">
        <f t="shared" si="206"/>
        <v>-27.22</v>
      </c>
      <c r="BF208" s="46">
        <f t="shared" si="220"/>
        <v>69</v>
      </c>
      <c r="BG208" s="68">
        <v>4.8499999999999996</v>
      </c>
      <c r="BH208" s="11"/>
      <c r="BI208" s="21" t="str">
        <f t="shared" si="202"/>
        <v/>
      </c>
      <c r="BJ208" s="38">
        <v>10.6</v>
      </c>
      <c r="BK208" s="38">
        <f t="shared" si="203"/>
        <v>15.45</v>
      </c>
      <c r="BL208" s="38">
        <f t="shared" si="204"/>
        <v>-15.45</v>
      </c>
      <c r="BM208" s="46">
        <f t="shared" si="221"/>
        <v>100</v>
      </c>
      <c r="BN208" s="68">
        <v>3.38</v>
      </c>
      <c r="BO208" s="11"/>
      <c r="BP208" s="21" t="str">
        <f t="shared" si="222"/>
        <v/>
      </c>
      <c r="BQ208" s="8">
        <v>3.7</v>
      </c>
      <c r="BR208" s="8">
        <f t="shared" si="189"/>
        <v>7.08</v>
      </c>
      <c r="BS208" s="8">
        <f t="shared" si="211"/>
        <v>-7.08</v>
      </c>
      <c r="BT208" s="60">
        <f t="shared" si="223"/>
        <v>69</v>
      </c>
    </row>
    <row r="209" spans="1:72" x14ac:dyDescent="0.3">
      <c r="A209" s="1">
        <v>927947</v>
      </c>
      <c r="B209" s="22" t="s">
        <v>222</v>
      </c>
      <c r="C209" s="26" t="s">
        <v>9</v>
      </c>
      <c r="D209" s="72">
        <f t="shared" si="212"/>
        <v>477</v>
      </c>
      <c r="E209" s="57">
        <f t="shared" si="213"/>
        <v>36</v>
      </c>
      <c r="F209" s="90" t="s">
        <v>256</v>
      </c>
      <c r="G209" s="91" t="s">
        <v>21</v>
      </c>
      <c r="H209" s="91" t="s">
        <v>21</v>
      </c>
      <c r="I209" s="92" t="s">
        <v>21</v>
      </c>
      <c r="J209" s="83">
        <v>18</v>
      </c>
      <c r="K209" s="53">
        <v>7.89</v>
      </c>
      <c r="L209" s="11">
        <v>8.6999999999999993</v>
      </c>
      <c r="M209" s="21">
        <f t="shared" si="190"/>
        <v>-9.3103448275862033E-2</v>
      </c>
      <c r="N209" s="37">
        <f t="shared" si="191"/>
        <v>11.834999999999999</v>
      </c>
      <c r="O209" s="38">
        <v>-2.6</v>
      </c>
      <c r="P209" s="38">
        <f t="shared" si="192"/>
        <v>9.2349999999999994</v>
      </c>
      <c r="Q209" s="57">
        <f t="shared" si="214"/>
        <v>21</v>
      </c>
      <c r="R209" s="53">
        <v>14.82</v>
      </c>
      <c r="S209" s="11"/>
      <c r="T209" s="21"/>
      <c r="U209" s="38">
        <v>-2.25</v>
      </c>
      <c r="V209" s="38">
        <f t="shared" si="231"/>
        <v>12.57</v>
      </c>
      <c r="W209" s="39">
        <f t="shared" si="215"/>
        <v>76</v>
      </c>
      <c r="X209" s="53">
        <v>144.26</v>
      </c>
      <c r="Y209" s="11">
        <v>176.66</v>
      </c>
      <c r="Z209" s="21">
        <f t="shared" si="195"/>
        <v>-0.18340314728857696</v>
      </c>
      <c r="AA209" s="37">
        <f t="shared" si="229"/>
        <v>240.43333333333334</v>
      </c>
      <c r="AB209" s="59">
        <v>-39</v>
      </c>
      <c r="AC209" s="38">
        <f t="shared" si="230"/>
        <v>201.43333333333334</v>
      </c>
      <c r="AD209" s="39">
        <f t="shared" si="216"/>
        <v>6</v>
      </c>
      <c r="AE209" s="65">
        <v>2.7</v>
      </c>
      <c r="AF209" s="11">
        <v>2.02</v>
      </c>
      <c r="AG209" s="21">
        <f t="shared" si="198"/>
        <v>0.33663366336633671</v>
      </c>
      <c r="AH209" s="38">
        <v>1.2</v>
      </c>
      <c r="AI209" s="38">
        <f t="shared" si="209"/>
        <v>3.9000000000000004</v>
      </c>
      <c r="AJ209" s="38">
        <f t="shared" si="210"/>
        <v>-3.9000000000000004</v>
      </c>
      <c r="AK209" s="39">
        <f t="shared" si="217"/>
        <v>31</v>
      </c>
      <c r="AL209" s="65">
        <v>3.54</v>
      </c>
      <c r="AM209" s="11"/>
      <c r="AN209" s="21" t="str">
        <f t="shared" si="199"/>
        <v/>
      </c>
      <c r="AO209" s="38">
        <v>2.6</v>
      </c>
      <c r="AP209" s="38">
        <f t="shared" si="232"/>
        <v>6.1400000000000006</v>
      </c>
      <c r="AQ209" s="38">
        <f t="shared" si="233"/>
        <v>-6.1400000000000006</v>
      </c>
      <c r="AR209" s="39">
        <f t="shared" si="218"/>
        <v>7</v>
      </c>
      <c r="AS209" s="62">
        <v>0.6</v>
      </c>
      <c r="AT209" s="11"/>
      <c r="AU209" s="21" t="str">
        <f t="shared" si="200"/>
        <v/>
      </c>
      <c r="AV209" s="38">
        <v>0.4</v>
      </c>
      <c r="AW209" s="38">
        <f t="shared" si="227"/>
        <v>1</v>
      </c>
      <c r="AX209" s="38">
        <f t="shared" si="228"/>
        <v>-1</v>
      </c>
      <c r="AY209" s="46">
        <f t="shared" si="219"/>
        <v>174</v>
      </c>
      <c r="AZ209" s="68">
        <v>9.39</v>
      </c>
      <c r="BA209" s="11">
        <v>9.31</v>
      </c>
      <c r="BB209" s="21">
        <f t="shared" si="201"/>
        <v>8.592910848549953E-3</v>
      </c>
      <c r="BC209" s="38">
        <v>16.600000000000001</v>
      </c>
      <c r="BD209" s="38">
        <f t="shared" si="205"/>
        <v>25.990000000000002</v>
      </c>
      <c r="BE209" s="38">
        <f t="shared" si="206"/>
        <v>-25.990000000000002</v>
      </c>
      <c r="BF209" s="46">
        <f t="shared" si="220"/>
        <v>84</v>
      </c>
      <c r="BG209" s="68">
        <v>6.86</v>
      </c>
      <c r="BH209" s="11"/>
      <c r="BI209" s="21" t="str">
        <f t="shared" si="202"/>
        <v/>
      </c>
      <c r="BJ209" s="38">
        <v>10.6</v>
      </c>
      <c r="BK209" s="38">
        <f t="shared" si="203"/>
        <v>17.46</v>
      </c>
      <c r="BL209" s="38">
        <f t="shared" si="204"/>
        <v>-17.46</v>
      </c>
      <c r="BM209" s="46">
        <f t="shared" si="221"/>
        <v>44</v>
      </c>
      <c r="BN209" s="68">
        <v>4.09</v>
      </c>
      <c r="BO209" s="11"/>
      <c r="BP209" s="21" t="str">
        <f t="shared" si="222"/>
        <v/>
      </c>
      <c r="BQ209" s="8">
        <v>3.7</v>
      </c>
      <c r="BR209" s="8">
        <f t="shared" si="189"/>
        <v>7.79</v>
      </c>
      <c r="BS209" s="8">
        <f t="shared" si="211"/>
        <v>-7.79</v>
      </c>
      <c r="BT209" s="60">
        <f t="shared" si="223"/>
        <v>34</v>
      </c>
    </row>
    <row r="210" spans="1:72" x14ac:dyDescent="0.3">
      <c r="A210" s="1">
        <v>930077</v>
      </c>
      <c r="B210" s="22" t="s">
        <v>211</v>
      </c>
      <c r="C210" s="26" t="s">
        <v>9</v>
      </c>
      <c r="D210" s="72">
        <f t="shared" si="212"/>
        <v>551</v>
      </c>
      <c r="E210" s="57">
        <f t="shared" si="213"/>
        <v>45</v>
      </c>
      <c r="F210" s="90" t="s">
        <v>256</v>
      </c>
      <c r="G210" s="91" t="s">
        <v>21</v>
      </c>
      <c r="H210" s="91" t="s">
        <v>21</v>
      </c>
      <c r="I210" s="92" t="s">
        <v>21</v>
      </c>
      <c r="J210" s="89">
        <v>26</v>
      </c>
      <c r="K210" s="53">
        <v>8.01</v>
      </c>
      <c r="L210" s="11">
        <v>9.09</v>
      </c>
      <c r="M210" s="21">
        <f t="shared" si="190"/>
        <v>-0.11881188118811882</v>
      </c>
      <c r="N210" s="37">
        <f t="shared" si="191"/>
        <v>12.015000000000001</v>
      </c>
      <c r="O210" s="38">
        <v>-2.6</v>
      </c>
      <c r="P210" s="38">
        <f t="shared" si="192"/>
        <v>9.4150000000000009</v>
      </c>
      <c r="Q210" s="57">
        <f t="shared" si="214"/>
        <v>32</v>
      </c>
      <c r="R210" s="53">
        <v>16.52</v>
      </c>
      <c r="S210" s="11"/>
      <c r="T210" s="21"/>
      <c r="U210" s="38">
        <v>-2.25</v>
      </c>
      <c r="V210" s="38">
        <f t="shared" si="231"/>
        <v>14.27</v>
      </c>
      <c r="W210" s="39">
        <f t="shared" si="215"/>
        <v>161</v>
      </c>
      <c r="X210" s="53">
        <v>166.69</v>
      </c>
      <c r="Y210" s="11">
        <v>204.86</v>
      </c>
      <c r="Z210" s="21">
        <f t="shared" si="195"/>
        <v>-0.18632236649419123</v>
      </c>
      <c r="AA210" s="37">
        <f t="shared" si="229"/>
        <v>277.81666666666666</v>
      </c>
      <c r="AB210" s="59">
        <v>-39</v>
      </c>
      <c r="AC210" s="38">
        <f t="shared" si="230"/>
        <v>238.81666666666666</v>
      </c>
      <c r="AD210" s="39">
        <f t="shared" si="216"/>
        <v>96</v>
      </c>
      <c r="AE210" s="65">
        <v>2.5299999999999998</v>
      </c>
      <c r="AF210" s="11">
        <v>1.73</v>
      </c>
      <c r="AG210" s="21">
        <f t="shared" si="198"/>
        <v>0.46242774566473976</v>
      </c>
      <c r="AH210" s="38">
        <v>1.2</v>
      </c>
      <c r="AI210" s="38">
        <f t="shared" si="209"/>
        <v>3.7299999999999995</v>
      </c>
      <c r="AJ210" s="38">
        <f t="shared" si="210"/>
        <v>-3.7299999999999995</v>
      </c>
      <c r="AK210" s="39">
        <f t="shared" si="217"/>
        <v>49</v>
      </c>
      <c r="AL210" s="65">
        <v>3.29</v>
      </c>
      <c r="AM210" s="11"/>
      <c r="AN210" s="21" t="str">
        <f t="shared" si="199"/>
        <v/>
      </c>
      <c r="AO210" s="38">
        <v>2.6</v>
      </c>
      <c r="AP210" s="38">
        <f t="shared" si="232"/>
        <v>5.8900000000000006</v>
      </c>
      <c r="AQ210" s="38">
        <f t="shared" si="233"/>
        <v>-5.8900000000000006</v>
      </c>
      <c r="AR210" s="39">
        <f t="shared" si="218"/>
        <v>25</v>
      </c>
      <c r="AS210" s="62">
        <v>0.85</v>
      </c>
      <c r="AT210" s="11"/>
      <c r="AU210" s="21" t="str">
        <f t="shared" si="200"/>
        <v/>
      </c>
      <c r="AV210" s="38">
        <v>0.4</v>
      </c>
      <c r="AW210" s="38">
        <f t="shared" si="227"/>
        <v>1.25</v>
      </c>
      <c r="AX210" s="38">
        <f t="shared" si="228"/>
        <v>-1.25</v>
      </c>
      <c r="AY210" s="46">
        <f t="shared" si="219"/>
        <v>25</v>
      </c>
      <c r="AZ210" s="68">
        <v>11.79</v>
      </c>
      <c r="BA210" s="11">
        <v>4.7</v>
      </c>
      <c r="BB210" s="21">
        <f t="shared" si="201"/>
        <v>1.5085106382978721</v>
      </c>
      <c r="BC210" s="38">
        <v>16.600000000000001</v>
      </c>
      <c r="BD210" s="38">
        <f t="shared" si="205"/>
        <v>28.39</v>
      </c>
      <c r="BE210" s="38">
        <f t="shared" si="206"/>
        <v>-28.39</v>
      </c>
      <c r="BF210" s="46">
        <f t="shared" si="220"/>
        <v>53</v>
      </c>
      <c r="BG210" s="68">
        <v>6.46</v>
      </c>
      <c r="BH210" s="11"/>
      <c r="BI210" s="21" t="str">
        <f t="shared" si="202"/>
        <v/>
      </c>
      <c r="BJ210" s="38">
        <v>10.6</v>
      </c>
      <c r="BK210" s="38">
        <f t="shared" si="203"/>
        <v>17.059999999999999</v>
      </c>
      <c r="BL210" s="38">
        <f t="shared" si="204"/>
        <v>-17.059999999999999</v>
      </c>
      <c r="BM210" s="46">
        <f t="shared" si="221"/>
        <v>55</v>
      </c>
      <c r="BN210" s="68">
        <v>3.62</v>
      </c>
      <c r="BO210" s="11"/>
      <c r="BP210" s="21" t="str">
        <f t="shared" si="222"/>
        <v/>
      </c>
      <c r="BQ210" s="8">
        <v>3.7</v>
      </c>
      <c r="BR210" s="8">
        <f t="shared" si="189"/>
        <v>7.32</v>
      </c>
      <c r="BS210" s="8">
        <f t="shared" si="211"/>
        <v>-7.32</v>
      </c>
      <c r="BT210" s="60">
        <f t="shared" si="223"/>
        <v>55</v>
      </c>
    </row>
    <row r="211" spans="1:72" x14ac:dyDescent="0.3">
      <c r="A211" s="1">
        <v>936133</v>
      </c>
      <c r="B211" s="22" t="s">
        <v>216</v>
      </c>
      <c r="C211" s="26" t="s">
        <v>9</v>
      </c>
      <c r="D211" s="72">
        <f t="shared" si="212"/>
        <v>659</v>
      </c>
      <c r="E211" s="57">
        <f t="shared" si="213"/>
        <v>57</v>
      </c>
      <c r="F211" s="90" t="s">
        <v>256</v>
      </c>
      <c r="G211" s="91" t="s">
        <v>21</v>
      </c>
      <c r="H211" s="91" t="s">
        <v>21</v>
      </c>
      <c r="I211" s="92" t="s">
        <v>21</v>
      </c>
      <c r="J211" s="83">
        <v>23</v>
      </c>
      <c r="K211" s="53">
        <v>7.97</v>
      </c>
      <c r="L211" s="11"/>
      <c r="M211" s="21" t="str">
        <f t="shared" si="190"/>
        <v/>
      </c>
      <c r="N211" s="37">
        <f t="shared" si="191"/>
        <v>11.955</v>
      </c>
      <c r="O211" s="38">
        <v>-2.6</v>
      </c>
      <c r="P211" s="38">
        <f t="shared" si="192"/>
        <v>9.3550000000000004</v>
      </c>
      <c r="Q211" s="57">
        <f t="shared" si="214"/>
        <v>26</v>
      </c>
      <c r="R211" s="53">
        <v>15.35</v>
      </c>
      <c r="S211" s="11"/>
      <c r="T211" s="21"/>
      <c r="U211" s="38">
        <v>-2.25</v>
      </c>
      <c r="V211" s="38">
        <f t="shared" si="231"/>
        <v>13.1</v>
      </c>
      <c r="W211" s="39">
        <f t="shared" si="215"/>
        <v>112</v>
      </c>
      <c r="X211" s="53">
        <v>164.8</v>
      </c>
      <c r="Y211" s="11"/>
      <c r="Z211" s="21" t="str">
        <f t="shared" si="195"/>
        <v/>
      </c>
      <c r="AA211" s="37">
        <f t="shared" si="229"/>
        <v>274.66666666666669</v>
      </c>
      <c r="AB211" s="59">
        <v>-39</v>
      </c>
      <c r="AC211" s="38">
        <f t="shared" si="230"/>
        <v>235.66666666666669</v>
      </c>
      <c r="AD211" s="39">
        <f t="shared" si="216"/>
        <v>80</v>
      </c>
      <c r="AE211" s="65">
        <v>2.71</v>
      </c>
      <c r="AF211" s="11"/>
      <c r="AG211" s="21" t="str">
        <f t="shared" si="198"/>
        <v/>
      </c>
      <c r="AH211" s="38">
        <v>1.2</v>
      </c>
      <c r="AI211" s="38">
        <f t="shared" si="209"/>
        <v>3.91</v>
      </c>
      <c r="AJ211" s="38">
        <f t="shared" si="210"/>
        <v>-3.91</v>
      </c>
      <c r="AK211" s="39">
        <f t="shared" si="217"/>
        <v>30</v>
      </c>
      <c r="AL211" s="65">
        <v>3.31</v>
      </c>
      <c r="AM211" s="11"/>
      <c r="AN211" s="21" t="str">
        <f t="shared" si="199"/>
        <v/>
      </c>
      <c r="AO211" s="38">
        <v>2.6</v>
      </c>
      <c r="AP211" s="38">
        <f t="shared" si="232"/>
        <v>5.91</v>
      </c>
      <c r="AQ211" s="38">
        <f t="shared" si="233"/>
        <v>-5.91</v>
      </c>
      <c r="AR211" s="39">
        <f t="shared" si="218"/>
        <v>21</v>
      </c>
      <c r="AS211" s="62">
        <v>0.65</v>
      </c>
      <c r="AT211" s="11"/>
      <c r="AU211" s="21" t="str">
        <f t="shared" si="200"/>
        <v/>
      </c>
      <c r="AV211" s="38">
        <v>0.4</v>
      </c>
      <c r="AW211" s="38">
        <f t="shared" si="227"/>
        <v>1.05</v>
      </c>
      <c r="AX211" s="38">
        <f t="shared" si="228"/>
        <v>-1.05</v>
      </c>
      <c r="AY211" s="46">
        <f t="shared" si="219"/>
        <v>147</v>
      </c>
      <c r="AZ211" s="68">
        <v>7.45</v>
      </c>
      <c r="BA211" s="11"/>
      <c r="BB211" s="21" t="str">
        <f t="shared" si="201"/>
        <v/>
      </c>
      <c r="BC211" s="38">
        <v>16.600000000000001</v>
      </c>
      <c r="BD211" s="38">
        <f t="shared" si="205"/>
        <v>24.05</v>
      </c>
      <c r="BE211" s="38">
        <f t="shared" si="206"/>
        <v>-24.05</v>
      </c>
      <c r="BF211" s="46">
        <f t="shared" si="220"/>
        <v>114</v>
      </c>
      <c r="BG211" s="68">
        <v>6.06</v>
      </c>
      <c r="BH211" s="11"/>
      <c r="BI211" s="21" t="str">
        <f t="shared" si="202"/>
        <v/>
      </c>
      <c r="BJ211" s="38">
        <v>10.6</v>
      </c>
      <c r="BK211" s="38">
        <f t="shared" si="203"/>
        <v>16.66</v>
      </c>
      <c r="BL211" s="38">
        <f t="shared" si="204"/>
        <v>-16.66</v>
      </c>
      <c r="BM211" s="46">
        <f t="shared" si="221"/>
        <v>60</v>
      </c>
      <c r="BN211" s="68">
        <v>3.38</v>
      </c>
      <c r="BO211" s="11"/>
      <c r="BP211" s="21" t="str">
        <f t="shared" si="222"/>
        <v/>
      </c>
      <c r="BQ211" s="8">
        <v>3.7</v>
      </c>
      <c r="BR211" s="8">
        <f t="shared" si="189"/>
        <v>7.08</v>
      </c>
      <c r="BS211" s="8">
        <f t="shared" si="211"/>
        <v>-7.08</v>
      </c>
      <c r="BT211" s="60">
        <f t="shared" si="223"/>
        <v>69</v>
      </c>
    </row>
    <row r="212" spans="1:72" x14ac:dyDescent="0.3">
      <c r="A212" s="1">
        <v>927546</v>
      </c>
      <c r="B212" s="22" t="s">
        <v>217</v>
      </c>
      <c r="C212" s="26" t="s">
        <v>9</v>
      </c>
      <c r="D212" s="72">
        <f t="shared" si="212"/>
        <v>786</v>
      </c>
      <c r="E212" s="57">
        <f t="shared" si="213"/>
        <v>71</v>
      </c>
      <c r="F212" s="90" t="s">
        <v>256</v>
      </c>
      <c r="G212" s="91" t="s">
        <v>21</v>
      </c>
      <c r="H212" s="91" t="s">
        <v>21</v>
      </c>
      <c r="I212" s="92" t="s">
        <v>21</v>
      </c>
      <c r="J212" s="83">
        <v>21</v>
      </c>
      <c r="K212" s="53">
        <v>8.61</v>
      </c>
      <c r="L212" s="11">
        <v>8.86</v>
      </c>
      <c r="M212" s="21">
        <f t="shared" si="190"/>
        <v>-2.8216704288939055E-2</v>
      </c>
      <c r="N212" s="37">
        <f t="shared" si="191"/>
        <v>12.914999999999999</v>
      </c>
      <c r="O212" s="38">
        <v>-2.6</v>
      </c>
      <c r="P212" s="38">
        <f t="shared" si="192"/>
        <v>10.315</v>
      </c>
      <c r="Q212" s="57">
        <f t="shared" si="214"/>
        <v>118</v>
      </c>
      <c r="R212" s="53">
        <v>16.27</v>
      </c>
      <c r="S212" s="11"/>
      <c r="T212" s="21"/>
      <c r="U212" s="38">
        <v>-2.25</v>
      </c>
      <c r="V212" s="38">
        <f t="shared" si="231"/>
        <v>14.02</v>
      </c>
      <c r="W212" s="39">
        <f t="shared" si="215"/>
        <v>150</v>
      </c>
      <c r="X212" s="53">
        <v>165.68</v>
      </c>
      <c r="Y212" s="11">
        <v>185.17</v>
      </c>
      <c r="Z212" s="21">
        <f t="shared" si="195"/>
        <v>-0.10525463087973204</v>
      </c>
      <c r="AA212" s="37">
        <f t="shared" si="229"/>
        <v>276.13333333333333</v>
      </c>
      <c r="AB212" s="59">
        <v>-39</v>
      </c>
      <c r="AC212" s="38">
        <f t="shared" si="230"/>
        <v>237.13333333333333</v>
      </c>
      <c r="AD212" s="39">
        <f t="shared" si="216"/>
        <v>87</v>
      </c>
      <c r="AE212" s="65">
        <v>2.36</v>
      </c>
      <c r="AF212" s="11">
        <v>2.0699999999999998</v>
      </c>
      <c r="AG212" s="21">
        <f t="shared" si="198"/>
        <v>0.14009661835748796</v>
      </c>
      <c r="AH212" s="38">
        <v>1.2</v>
      </c>
      <c r="AI212" s="38">
        <f t="shared" si="209"/>
        <v>3.5599999999999996</v>
      </c>
      <c r="AJ212" s="38">
        <f t="shared" si="210"/>
        <v>-3.5599999999999996</v>
      </c>
      <c r="AK212" s="39">
        <f t="shared" si="217"/>
        <v>78</v>
      </c>
      <c r="AL212" s="65">
        <v>3.36</v>
      </c>
      <c r="AM212" s="11"/>
      <c r="AN212" s="21" t="str">
        <f t="shared" si="199"/>
        <v/>
      </c>
      <c r="AO212" s="38">
        <v>2.6</v>
      </c>
      <c r="AP212" s="38">
        <f t="shared" si="232"/>
        <v>5.96</v>
      </c>
      <c r="AQ212" s="38">
        <f t="shared" si="233"/>
        <v>-5.96</v>
      </c>
      <c r="AR212" s="39">
        <f t="shared" si="218"/>
        <v>17</v>
      </c>
      <c r="AS212" s="62">
        <v>0.75</v>
      </c>
      <c r="AT212" s="11"/>
      <c r="AU212" s="21" t="str">
        <f t="shared" si="200"/>
        <v/>
      </c>
      <c r="AV212" s="38">
        <v>0.4</v>
      </c>
      <c r="AW212" s="38">
        <f t="shared" si="227"/>
        <v>1.1499999999999999</v>
      </c>
      <c r="AX212" s="38">
        <f t="shared" si="228"/>
        <v>-1.1499999999999999</v>
      </c>
      <c r="AY212" s="46">
        <f t="shared" si="219"/>
        <v>85</v>
      </c>
      <c r="AZ212" s="68">
        <v>9.08</v>
      </c>
      <c r="BA212" s="11">
        <v>5.55</v>
      </c>
      <c r="BB212" s="21">
        <f t="shared" si="201"/>
        <v>0.63603603603603609</v>
      </c>
      <c r="BC212" s="38">
        <v>16.600000000000001</v>
      </c>
      <c r="BD212" s="38">
        <f t="shared" si="205"/>
        <v>25.68</v>
      </c>
      <c r="BE212" s="38">
        <f t="shared" si="206"/>
        <v>-25.68</v>
      </c>
      <c r="BF212" s="46">
        <f t="shared" si="220"/>
        <v>87</v>
      </c>
      <c r="BG212" s="68">
        <v>6.58</v>
      </c>
      <c r="BH212" s="11"/>
      <c r="BI212" s="21" t="str">
        <f t="shared" si="202"/>
        <v/>
      </c>
      <c r="BJ212" s="38">
        <v>10.6</v>
      </c>
      <c r="BK212" s="38">
        <f t="shared" si="203"/>
        <v>17.18</v>
      </c>
      <c r="BL212" s="38">
        <f t="shared" si="204"/>
        <v>-17.18</v>
      </c>
      <c r="BM212" s="46">
        <f t="shared" si="221"/>
        <v>49</v>
      </c>
      <c r="BN212" s="68">
        <v>2.69</v>
      </c>
      <c r="BO212" s="11"/>
      <c r="BP212" s="21" t="str">
        <f t="shared" si="222"/>
        <v/>
      </c>
      <c r="BQ212" s="8">
        <v>3.7</v>
      </c>
      <c r="BR212" s="8">
        <f t="shared" si="189"/>
        <v>6.3900000000000006</v>
      </c>
      <c r="BS212" s="8">
        <f t="shared" si="211"/>
        <v>-6.3900000000000006</v>
      </c>
      <c r="BT212" s="60">
        <f t="shared" si="223"/>
        <v>115</v>
      </c>
    </row>
    <row r="213" spans="1:72" x14ac:dyDescent="0.3">
      <c r="A213" s="1">
        <v>927538</v>
      </c>
      <c r="B213" s="22" t="s">
        <v>218</v>
      </c>
      <c r="C213" s="26" t="s">
        <v>9</v>
      </c>
      <c r="D213" s="72">
        <f t="shared" si="212"/>
        <v>808</v>
      </c>
      <c r="E213" s="57">
        <f t="shared" si="213"/>
        <v>75</v>
      </c>
      <c r="F213" s="90" t="s">
        <v>256</v>
      </c>
      <c r="G213" s="91" t="s">
        <v>21</v>
      </c>
      <c r="H213" s="91" t="s">
        <v>21</v>
      </c>
      <c r="I213" s="92" t="s">
        <v>21</v>
      </c>
      <c r="J213" s="83">
        <v>17</v>
      </c>
      <c r="K213" s="53">
        <v>8.7100000000000009</v>
      </c>
      <c r="L213" s="11"/>
      <c r="M213" s="21" t="str">
        <f t="shared" si="190"/>
        <v/>
      </c>
      <c r="N213" s="37">
        <f t="shared" si="191"/>
        <v>13.065000000000001</v>
      </c>
      <c r="O213" s="38">
        <v>-2.6</v>
      </c>
      <c r="P213" s="38">
        <f t="shared" si="192"/>
        <v>10.465000000000002</v>
      </c>
      <c r="Q213" s="57">
        <f t="shared" si="214"/>
        <v>132</v>
      </c>
      <c r="R213" s="53">
        <v>14.83</v>
      </c>
      <c r="S213" s="11"/>
      <c r="T213" s="21"/>
      <c r="U213" s="38">
        <v>-2.25</v>
      </c>
      <c r="V213" s="38">
        <f t="shared" si="231"/>
        <v>12.58</v>
      </c>
      <c r="W213" s="39">
        <f t="shared" si="215"/>
        <v>78</v>
      </c>
      <c r="X213" s="53">
        <v>164.72</v>
      </c>
      <c r="Y213" s="11"/>
      <c r="Z213" s="21" t="str">
        <f t="shared" si="195"/>
        <v/>
      </c>
      <c r="AA213" s="37">
        <f t="shared" si="229"/>
        <v>274.5333333333333</v>
      </c>
      <c r="AB213" s="59">
        <v>-39</v>
      </c>
      <c r="AC213" s="38">
        <f t="shared" si="230"/>
        <v>235.5333333333333</v>
      </c>
      <c r="AD213" s="39">
        <f t="shared" si="216"/>
        <v>79</v>
      </c>
      <c r="AE213" s="65">
        <v>2.27</v>
      </c>
      <c r="AF213" s="11"/>
      <c r="AG213" s="21" t="str">
        <f t="shared" si="198"/>
        <v/>
      </c>
      <c r="AH213" s="38">
        <v>1.2</v>
      </c>
      <c r="AI213" s="38">
        <f t="shared" si="209"/>
        <v>3.4699999999999998</v>
      </c>
      <c r="AJ213" s="38">
        <f t="shared" si="210"/>
        <v>-3.4699999999999998</v>
      </c>
      <c r="AK213" s="39">
        <f t="shared" si="217"/>
        <v>100</v>
      </c>
      <c r="AL213" s="65">
        <v>3.29</v>
      </c>
      <c r="AM213" s="11"/>
      <c r="AN213" s="21" t="str">
        <f t="shared" si="199"/>
        <v/>
      </c>
      <c r="AO213" s="38">
        <v>2.6</v>
      </c>
      <c r="AP213" s="38">
        <f t="shared" si="232"/>
        <v>5.8900000000000006</v>
      </c>
      <c r="AQ213" s="38">
        <f t="shared" si="233"/>
        <v>-5.8900000000000006</v>
      </c>
      <c r="AR213" s="39">
        <f t="shared" si="218"/>
        <v>25</v>
      </c>
      <c r="AS213" s="62">
        <v>0.65</v>
      </c>
      <c r="AT213" s="11"/>
      <c r="AU213" s="21" t="str">
        <f t="shared" si="200"/>
        <v/>
      </c>
      <c r="AV213" s="38">
        <v>0.4</v>
      </c>
      <c r="AW213" s="38">
        <f t="shared" si="227"/>
        <v>1.05</v>
      </c>
      <c r="AX213" s="38">
        <f t="shared" si="228"/>
        <v>-1.05</v>
      </c>
      <c r="AY213" s="46">
        <f t="shared" si="219"/>
        <v>147</v>
      </c>
      <c r="AZ213" s="68">
        <v>7.62</v>
      </c>
      <c r="BA213" s="11"/>
      <c r="BB213" s="21" t="str">
        <f t="shared" si="201"/>
        <v/>
      </c>
      <c r="BC213" s="38">
        <v>16.600000000000001</v>
      </c>
      <c r="BD213" s="38">
        <f t="shared" si="205"/>
        <v>24.220000000000002</v>
      </c>
      <c r="BE213" s="38">
        <f t="shared" si="206"/>
        <v>-24.220000000000002</v>
      </c>
      <c r="BF213" s="46">
        <f t="shared" si="220"/>
        <v>113</v>
      </c>
      <c r="BG213" s="68">
        <v>4.67</v>
      </c>
      <c r="BH213" s="11"/>
      <c r="BI213" s="21" t="str">
        <f t="shared" si="202"/>
        <v/>
      </c>
      <c r="BJ213" s="38">
        <v>10.6</v>
      </c>
      <c r="BK213" s="38">
        <f t="shared" si="203"/>
        <v>15.27</v>
      </c>
      <c r="BL213" s="38">
        <f t="shared" si="204"/>
        <v>-15.27</v>
      </c>
      <c r="BM213" s="46">
        <f t="shared" si="221"/>
        <v>102</v>
      </c>
      <c r="BN213" s="68">
        <v>4.0999999999999996</v>
      </c>
      <c r="BO213" s="11"/>
      <c r="BP213" s="21" t="str">
        <f t="shared" si="222"/>
        <v/>
      </c>
      <c r="BQ213" s="8">
        <v>3.7</v>
      </c>
      <c r="BR213" s="8">
        <f t="shared" si="189"/>
        <v>7.8</v>
      </c>
      <c r="BS213" s="8">
        <f t="shared" si="211"/>
        <v>-7.8</v>
      </c>
      <c r="BT213" s="60">
        <f t="shared" si="223"/>
        <v>32</v>
      </c>
    </row>
    <row r="214" spans="1:72" x14ac:dyDescent="0.3">
      <c r="A214" s="1">
        <v>927536</v>
      </c>
      <c r="B214" s="22" t="s">
        <v>213</v>
      </c>
      <c r="C214" s="26" t="s">
        <v>9</v>
      </c>
      <c r="D214" s="72">
        <f t="shared" si="212"/>
        <v>983</v>
      </c>
      <c r="E214" s="57">
        <f t="shared" si="213"/>
        <v>109</v>
      </c>
      <c r="F214" s="90" t="s">
        <v>256</v>
      </c>
      <c r="G214" s="91" t="s">
        <v>21</v>
      </c>
      <c r="H214" s="91" t="s">
        <v>21</v>
      </c>
      <c r="I214" s="92" t="s">
        <v>21</v>
      </c>
      <c r="J214" s="83">
        <v>21</v>
      </c>
      <c r="K214" s="53">
        <v>9.2200000000000006</v>
      </c>
      <c r="L214" s="11">
        <v>9.93</v>
      </c>
      <c r="M214" s="21">
        <f t="shared" si="190"/>
        <v>-7.1500503524672618E-2</v>
      </c>
      <c r="N214" s="37">
        <f t="shared" si="191"/>
        <v>13.830000000000002</v>
      </c>
      <c r="O214" s="38">
        <v>-2.6</v>
      </c>
      <c r="P214" s="38">
        <f t="shared" si="192"/>
        <v>11.230000000000002</v>
      </c>
      <c r="Q214" s="57">
        <f t="shared" si="214"/>
        <v>193</v>
      </c>
      <c r="R214" s="53">
        <v>15.72</v>
      </c>
      <c r="S214" s="11"/>
      <c r="T214" s="21"/>
      <c r="U214" s="38">
        <v>-2.25</v>
      </c>
      <c r="V214" s="38">
        <f t="shared" si="231"/>
        <v>13.47</v>
      </c>
      <c r="W214" s="39">
        <f t="shared" si="215"/>
        <v>128</v>
      </c>
      <c r="X214" s="53">
        <v>179.61</v>
      </c>
      <c r="Y214" s="11">
        <v>202.94</v>
      </c>
      <c r="Z214" s="21">
        <f t="shared" si="195"/>
        <v>-0.11496008672514035</v>
      </c>
      <c r="AA214" s="37">
        <f t="shared" si="229"/>
        <v>299.35000000000002</v>
      </c>
      <c r="AB214" s="59">
        <v>-39</v>
      </c>
      <c r="AC214" s="38">
        <f t="shared" si="230"/>
        <v>260.35000000000002</v>
      </c>
      <c r="AD214" s="39">
        <f t="shared" si="216"/>
        <v>166</v>
      </c>
      <c r="AE214" s="65">
        <v>2.2599999999999998</v>
      </c>
      <c r="AF214" s="11">
        <v>2.02</v>
      </c>
      <c r="AG214" s="21">
        <f t="shared" si="198"/>
        <v>0.1188118811881187</v>
      </c>
      <c r="AH214" s="38">
        <v>1.2</v>
      </c>
      <c r="AI214" s="38">
        <f t="shared" si="209"/>
        <v>3.46</v>
      </c>
      <c r="AJ214" s="38">
        <f t="shared" si="210"/>
        <v>-3.46</v>
      </c>
      <c r="AK214" s="39">
        <f t="shared" si="217"/>
        <v>102</v>
      </c>
      <c r="AL214" s="65">
        <v>3.56</v>
      </c>
      <c r="AM214" s="11"/>
      <c r="AN214" s="21" t="str">
        <f t="shared" si="199"/>
        <v/>
      </c>
      <c r="AO214" s="38">
        <v>2.6</v>
      </c>
      <c r="AP214" s="38">
        <f t="shared" si="232"/>
        <v>6.16</v>
      </c>
      <c r="AQ214" s="38">
        <f t="shared" si="233"/>
        <v>-6.16</v>
      </c>
      <c r="AR214" s="39">
        <f t="shared" si="218"/>
        <v>6</v>
      </c>
      <c r="AS214" s="62">
        <v>0.8</v>
      </c>
      <c r="AT214" s="11"/>
      <c r="AU214" s="21" t="str">
        <f t="shared" si="200"/>
        <v/>
      </c>
      <c r="AV214" s="38">
        <v>0.4</v>
      </c>
      <c r="AW214" s="38">
        <f t="shared" si="227"/>
        <v>1.2000000000000002</v>
      </c>
      <c r="AX214" s="38">
        <f t="shared" si="228"/>
        <v>-1.2000000000000002</v>
      </c>
      <c r="AY214" s="46">
        <f t="shared" si="219"/>
        <v>45</v>
      </c>
      <c r="AZ214" s="68">
        <v>6.86</v>
      </c>
      <c r="BA214" s="11">
        <v>6.34</v>
      </c>
      <c r="BB214" s="21">
        <f t="shared" si="201"/>
        <v>8.2018927444795026E-2</v>
      </c>
      <c r="BC214" s="38">
        <v>16.600000000000001</v>
      </c>
      <c r="BD214" s="38">
        <f t="shared" si="205"/>
        <v>23.46</v>
      </c>
      <c r="BE214" s="38">
        <f t="shared" si="206"/>
        <v>-23.46</v>
      </c>
      <c r="BF214" s="46">
        <f t="shared" si="220"/>
        <v>130</v>
      </c>
      <c r="BG214" s="68">
        <v>3.98</v>
      </c>
      <c r="BH214" s="11"/>
      <c r="BI214" s="21" t="str">
        <f t="shared" si="202"/>
        <v/>
      </c>
      <c r="BJ214" s="38">
        <v>10.6</v>
      </c>
      <c r="BK214" s="38">
        <f t="shared" si="203"/>
        <v>14.58</v>
      </c>
      <c r="BL214" s="38">
        <f t="shared" si="204"/>
        <v>-14.58</v>
      </c>
      <c r="BM214" s="46">
        <f t="shared" si="221"/>
        <v>131</v>
      </c>
      <c r="BN214" s="68">
        <v>3.14</v>
      </c>
      <c r="BO214" s="11"/>
      <c r="BP214" s="21" t="str">
        <f t="shared" si="222"/>
        <v/>
      </c>
      <c r="BQ214" s="8">
        <v>3.7</v>
      </c>
      <c r="BR214" s="8">
        <f t="shared" si="189"/>
        <v>6.84</v>
      </c>
      <c r="BS214" s="8">
        <f t="shared" si="211"/>
        <v>-6.84</v>
      </c>
      <c r="BT214" s="60">
        <f t="shared" si="223"/>
        <v>82</v>
      </c>
    </row>
    <row r="215" spans="1:72" x14ac:dyDescent="0.3">
      <c r="A215" s="1">
        <v>929146</v>
      </c>
      <c r="B215" s="22" t="s">
        <v>212</v>
      </c>
      <c r="C215" s="26" t="s">
        <v>9</v>
      </c>
      <c r="D215" s="72">
        <f t="shared" si="212"/>
        <v>1074</v>
      </c>
      <c r="E215" s="57">
        <f t="shared" si="213"/>
        <v>120</v>
      </c>
      <c r="F215" s="90" t="s">
        <v>256</v>
      </c>
      <c r="G215" s="91" t="s">
        <v>21</v>
      </c>
      <c r="H215" s="91" t="s">
        <v>21</v>
      </c>
      <c r="I215" s="92" t="s">
        <v>21</v>
      </c>
      <c r="J215" s="83">
        <v>22</v>
      </c>
      <c r="K215" s="53">
        <v>8.61</v>
      </c>
      <c r="L215" s="11">
        <v>9.4700000000000006</v>
      </c>
      <c r="M215" s="21">
        <f t="shared" si="190"/>
        <v>-9.0813093980992729E-2</v>
      </c>
      <c r="N215" s="37">
        <f t="shared" si="191"/>
        <v>12.914999999999999</v>
      </c>
      <c r="O215" s="38">
        <v>-2.6</v>
      </c>
      <c r="P215" s="38">
        <f t="shared" si="192"/>
        <v>10.315</v>
      </c>
      <c r="Q215" s="57">
        <f t="shared" si="214"/>
        <v>118</v>
      </c>
      <c r="R215" s="53">
        <v>15.77</v>
      </c>
      <c r="S215" s="11"/>
      <c r="T215" s="21"/>
      <c r="U215" s="38">
        <v>-2.25</v>
      </c>
      <c r="V215" s="38">
        <f t="shared" si="231"/>
        <v>13.52</v>
      </c>
      <c r="W215" s="39">
        <f t="shared" si="215"/>
        <v>134</v>
      </c>
      <c r="X215" s="53">
        <v>181.23</v>
      </c>
      <c r="Y215" s="11">
        <v>207.05</v>
      </c>
      <c r="Z215" s="21">
        <f t="shared" si="195"/>
        <v>-0.12470417773484675</v>
      </c>
      <c r="AA215" s="37">
        <f t="shared" si="229"/>
        <v>302.04999999999995</v>
      </c>
      <c r="AB215" s="59">
        <v>-39</v>
      </c>
      <c r="AC215" s="38">
        <f t="shared" si="230"/>
        <v>263.04999999999995</v>
      </c>
      <c r="AD215" s="39">
        <f t="shared" si="216"/>
        <v>174</v>
      </c>
      <c r="AE215" s="65">
        <v>2.1</v>
      </c>
      <c r="AF215" s="11">
        <v>1.46</v>
      </c>
      <c r="AG215" s="21">
        <f t="shared" si="198"/>
        <v>0.43835616438356173</v>
      </c>
      <c r="AH215" s="38">
        <v>1.2</v>
      </c>
      <c r="AI215" s="38">
        <f t="shared" si="209"/>
        <v>3.3</v>
      </c>
      <c r="AJ215" s="38">
        <f t="shared" si="210"/>
        <v>-3.3</v>
      </c>
      <c r="AK215" s="39">
        <f t="shared" si="217"/>
        <v>140</v>
      </c>
      <c r="AL215" s="65">
        <v>2.9</v>
      </c>
      <c r="AM215" s="11"/>
      <c r="AN215" s="21" t="str">
        <f t="shared" si="199"/>
        <v/>
      </c>
      <c r="AO215" s="38">
        <v>2.6</v>
      </c>
      <c r="AP215" s="38">
        <f t="shared" si="232"/>
        <v>5.5</v>
      </c>
      <c r="AQ215" s="38">
        <f t="shared" si="233"/>
        <v>-5.5</v>
      </c>
      <c r="AR215" s="39">
        <f t="shared" si="218"/>
        <v>60</v>
      </c>
      <c r="AS215" s="62">
        <v>0.55000000000000004</v>
      </c>
      <c r="AT215" s="11"/>
      <c r="AU215" s="21" t="str">
        <f t="shared" si="200"/>
        <v/>
      </c>
      <c r="AV215" s="38">
        <v>0.4</v>
      </c>
      <c r="AW215" s="38">
        <f t="shared" si="227"/>
        <v>0.95000000000000007</v>
      </c>
      <c r="AX215" s="38">
        <f t="shared" si="228"/>
        <v>-0.95000000000000007</v>
      </c>
      <c r="AY215" s="46">
        <f t="shared" si="219"/>
        <v>191</v>
      </c>
      <c r="AZ215" s="68">
        <v>8.56</v>
      </c>
      <c r="BA215" s="11">
        <v>5.25</v>
      </c>
      <c r="BB215" s="21">
        <f t="shared" si="201"/>
        <v>0.63047619047619052</v>
      </c>
      <c r="BC215" s="38">
        <v>16.600000000000001</v>
      </c>
      <c r="BD215" s="38">
        <f t="shared" si="205"/>
        <v>25.160000000000004</v>
      </c>
      <c r="BE215" s="38">
        <f t="shared" si="206"/>
        <v>-25.160000000000004</v>
      </c>
      <c r="BF215" s="46">
        <f t="shared" si="220"/>
        <v>100</v>
      </c>
      <c r="BG215" s="68">
        <v>5.71</v>
      </c>
      <c r="BH215" s="11"/>
      <c r="BI215" s="21" t="str">
        <f t="shared" si="202"/>
        <v/>
      </c>
      <c r="BJ215" s="38">
        <v>10.6</v>
      </c>
      <c r="BK215" s="38">
        <f t="shared" si="203"/>
        <v>16.309999999999999</v>
      </c>
      <c r="BL215" s="38">
        <f t="shared" si="204"/>
        <v>-16.309999999999999</v>
      </c>
      <c r="BM215" s="46">
        <f t="shared" si="221"/>
        <v>75</v>
      </c>
      <c r="BN215" s="68">
        <v>3.14</v>
      </c>
      <c r="BO215" s="11"/>
      <c r="BP215" s="21" t="str">
        <f t="shared" si="222"/>
        <v/>
      </c>
      <c r="BQ215" s="8">
        <v>3.7</v>
      </c>
      <c r="BR215" s="8">
        <f t="shared" si="189"/>
        <v>6.84</v>
      </c>
      <c r="BS215" s="8">
        <f t="shared" si="211"/>
        <v>-6.84</v>
      </c>
      <c r="BT215" s="60">
        <f t="shared" si="223"/>
        <v>82</v>
      </c>
    </row>
    <row r="216" spans="1:72" x14ac:dyDescent="0.3">
      <c r="A216" s="1">
        <v>927542</v>
      </c>
      <c r="B216" s="22" t="s">
        <v>221</v>
      </c>
      <c r="C216" s="26" t="s">
        <v>9</v>
      </c>
      <c r="D216" s="72">
        <f t="shared" si="212"/>
        <v>1128</v>
      </c>
      <c r="E216" s="57">
        <f t="shared" si="213"/>
        <v>132</v>
      </c>
      <c r="F216" s="90" t="s">
        <v>256</v>
      </c>
      <c r="G216" s="91" t="s">
        <v>21</v>
      </c>
      <c r="H216" s="91" t="s">
        <v>21</v>
      </c>
      <c r="I216" s="92" t="s">
        <v>21</v>
      </c>
      <c r="J216" s="83">
        <v>19</v>
      </c>
      <c r="K216" s="53">
        <v>8.35</v>
      </c>
      <c r="L216" s="11">
        <v>9.4600000000000009</v>
      </c>
      <c r="M216" s="21">
        <f t="shared" si="190"/>
        <v>-0.11733615221987327</v>
      </c>
      <c r="N216" s="37">
        <f t="shared" si="191"/>
        <v>12.524999999999999</v>
      </c>
      <c r="O216" s="38">
        <v>-2.6</v>
      </c>
      <c r="P216" s="38">
        <f t="shared" si="192"/>
        <v>9.9249999999999989</v>
      </c>
      <c r="Q216" s="57">
        <f t="shared" si="214"/>
        <v>72</v>
      </c>
      <c r="R216" s="53" t="s">
        <v>10</v>
      </c>
      <c r="S216" s="11"/>
      <c r="T216" s="21"/>
      <c r="U216" s="38">
        <v>-2.25</v>
      </c>
      <c r="V216" s="38"/>
      <c r="W216" s="39">
        <f t="shared" si="215"/>
        <v>192</v>
      </c>
      <c r="X216" s="53">
        <v>181.1</v>
      </c>
      <c r="Y216" s="11">
        <v>208.34</v>
      </c>
      <c r="Z216" s="21">
        <f t="shared" si="195"/>
        <v>-0.13074781606988581</v>
      </c>
      <c r="AA216" s="37">
        <f t="shared" si="229"/>
        <v>301.83333333333331</v>
      </c>
      <c r="AB216" s="59">
        <v>-39</v>
      </c>
      <c r="AC216" s="38">
        <f t="shared" si="230"/>
        <v>262.83333333333331</v>
      </c>
      <c r="AD216" s="39">
        <f t="shared" si="216"/>
        <v>171</v>
      </c>
      <c r="AE216" s="65">
        <v>2.2999999999999998</v>
      </c>
      <c r="AF216" s="11">
        <v>1.79</v>
      </c>
      <c r="AG216" s="21">
        <f t="shared" si="198"/>
        <v>0.2849162011173183</v>
      </c>
      <c r="AH216" s="38">
        <v>1.2</v>
      </c>
      <c r="AI216" s="38">
        <f t="shared" si="209"/>
        <v>3.5</v>
      </c>
      <c r="AJ216" s="38">
        <f t="shared" si="210"/>
        <v>-3.5</v>
      </c>
      <c r="AK216" s="39">
        <f t="shared" si="217"/>
        <v>91</v>
      </c>
      <c r="AL216" s="65">
        <v>3.3</v>
      </c>
      <c r="AM216" s="11"/>
      <c r="AN216" s="21" t="str">
        <f t="shared" si="199"/>
        <v/>
      </c>
      <c r="AO216" s="38">
        <v>2.6</v>
      </c>
      <c r="AP216" s="38">
        <f t="shared" si="232"/>
        <v>5.9</v>
      </c>
      <c r="AQ216" s="38">
        <f t="shared" si="233"/>
        <v>-5.9</v>
      </c>
      <c r="AR216" s="39">
        <f t="shared" si="218"/>
        <v>22</v>
      </c>
      <c r="AS216" s="62">
        <v>0.6</v>
      </c>
      <c r="AT216" s="11"/>
      <c r="AU216" s="21" t="str">
        <f t="shared" si="200"/>
        <v/>
      </c>
      <c r="AV216" s="38">
        <v>0.4</v>
      </c>
      <c r="AW216" s="38">
        <f t="shared" si="227"/>
        <v>1</v>
      </c>
      <c r="AX216" s="38">
        <f t="shared" si="228"/>
        <v>-1</v>
      </c>
      <c r="AY216" s="46">
        <f t="shared" si="219"/>
        <v>174</v>
      </c>
      <c r="AZ216" s="68">
        <v>7.76</v>
      </c>
      <c r="BA216" s="11">
        <v>4.71</v>
      </c>
      <c r="BB216" s="21">
        <f t="shared" si="201"/>
        <v>0.64755838641188956</v>
      </c>
      <c r="BC216" s="38">
        <v>16.600000000000001</v>
      </c>
      <c r="BD216" s="38">
        <f t="shared" si="205"/>
        <v>24.36</v>
      </c>
      <c r="BE216" s="38">
        <f t="shared" si="206"/>
        <v>-24.36</v>
      </c>
      <c r="BF216" s="46">
        <f t="shared" si="220"/>
        <v>109</v>
      </c>
      <c r="BG216" s="68">
        <v>3.17</v>
      </c>
      <c r="BH216" s="11"/>
      <c r="BI216" s="21" t="str">
        <f t="shared" si="202"/>
        <v/>
      </c>
      <c r="BJ216" s="38">
        <v>10.6</v>
      </c>
      <c r="BK216" s="38">
        <f t="shared" si="203"/>
        <v>13.77</v>
      </c>
      <c r="BL216" s="38">
        <f t="shared" si="204"/>
        <v>-13.77</v>
      </c>
      <c r="BM216" s="46">
        <f t="shared" si="221"/>
        <v>152</v>
      </c>
      <c r="BN216" s="68">
        <v>2.36</v>
      </c>
      <c r="BO216" s="11"/>
      <c r="BP216" s="21" t="str">
        <f t="shared" si="222"/>
        <v/>
      </c>
      <c r="BQ216" s="8">
        <v>3.7</v>
      </c>
      <c r="BR216" s="8">
        <f t="shared" si="189"/>
        <v>6.0600000000000005</v>
      </c>
      <c r="BS216" s="8">
        <f t="shared" si="211"/>
        <v>-6.0600000000000005</v>
      </c>
      <c r="BT216" s="60">
        <f t="shared" si="223"/>
        <v>145</v>
      </c>
    </row>
    <row r="217" spans="1:72" x14ac:dyDescent="0.3">
      <c r="A217" s="1">
        <v>936132</v>
      </c>
      <c r="B217" s="22" t="s">
        <v>214</v>
      </c>
      <c r="C217" s="26" t="s">
        <v>9</v>
      </c>
      <c r="D217" s="72">
        <f t="shared" si="212"/>
        <v>1137</v>
      </c>
      <c r="E217" s="57">
        <f t="shared" si="213"/>
        <v>134</v>
      </c>
      <c r="F217" s="90" t="s">
        <v>256</v>
      </c>
      <c r="G217" s="91" t="s">
        <v>21</v>
      </c>
      <c r="H217" s="91" t="s">
        <v>21</v>
      </c>
      <c r="I217" s="92" t="s">
        <v>21</v>
      </c>
      <c r="J217" s="83">
        <v>10</v>
      </c>
      <c r="K217" s="53">
        <v>8.51</v>
      </c>
      <c r="L217" s="11"/>
      <c r="M217" s="21" t="str">
        <f t="shared" si="190"/>
        <v/>
      </c>
      <c r="N217" s="37">
        <f t="shared" si="191"/>
        <v>12.765000000000001</v>
      </c>
      <c r="O217" s="38">
        <v>-2.6</v>
      </c>
      <c r="P217" s="38">
        <f t="shared" si="192"/>
        <v>10.165000000000001</v>
      </c>
      <c r="Q217" s="57">
        <f t="shared" si="214"/>
        <v>101</v>
      </c>
      <c r="R217" s="53">
        <v>15.36</v>
      </c>
      <c r="S217" s="11"/>
      <c r="T217" s="21"/>
      <c r="U217" s="38">
        <v>-2.25</v>
      </c>
      <c r="V217" s="38">
        <f>IF(R217&gt;0,R217+U217,"")</f>
        <v>13.11</v>
      </c>
      <c r="W217" s="39">
        <f t="shared" si="215"/>
        <v>113</v>
      </c>
      <c r="X217" s="53">
        <v>176.64</v>
      </c>
      <c r="Y217" s="11"/>
      <c r="Z217" s="21" t="str">
        <f t="shared" si="195"/>
        <v/>
      </c>
      <c r="AA217" s="37">
        <f t="shared" si="229"/>
        <v>294.39999999999998</v>
      </c>
      <c r="AB217" s="59">
        <v>-39</v>
      </c>
      <c r="AC217" s="38">
        <f t="shared" si="230"/>
        <v>255.39999999999998</v>
      </c>
      <c r="AD217" s="39">
        <f t="shared" si="216"/>
        <v>151</v>
      </c>
      <c r="AE217" s="65">
        <v>2.34</v>
      </c>
      <c r="AF217" s="11"/>
      <c r="AG217" s="21" t="str">
        <f t="shared" si="198"/>
        <v/>
      </c>
      <c r="AH217" s="38">
        <v>1.2</v>
      </c>
      <c r="AI217" s="38">
        <f t="shared" si="209"/>
        <v>3.54</v>
      </c>
      <c r="AJ217" s="38">
        <f t="shared" si="210"/>
        <v>-3.54</v>
      </c>
      <c r="AK217" s="39">
        <f t="shared" si="217"/>
        <v>82</v>
      </c>
      <c r="AL217" s="65" t="s">
        <v>10</v>
      </c>
      <c r="AM217" s="11"/>
      <c r="AN217" s="21" t="str">
        <f t="shared" si="199"/>
        <v/>
      </c>
      <c r="AO217" s="38">
        <v>2.6</v>
      </c>
      <c r="AP217" s="38"/>
      <c r="AQ217" s="38"/>
      <c r="AR217" s="39">
        <f t="shared" si="218"/>
        <v>201</v>
      </c>
      <c r="AS217" s="62">
        <v>0.85</v>
      </c>
      <c r="AT217" s="11"/>
      <c r="AU217" s="21" t="str">
        <f t="shared" si="200"/>
        <v/>
      </c>
      <c r="AV217" s="38">
        <v>0.4</v>
      </c>
      <c r="AW217" s="38">
        <f t="shared" si="227"/>
        <v>1.25</v>
      </c>
      <c r="AX217" s="38">
        <f t="shared" si="228"/>
        <v>-1.25</v>
      </c>
      <c r="AY217" s="46">
        <f t="shared" si="219"/>
        <v>25</v>
      </c>
      <c r="AZ217" s="68">
        <v>7.36</v>
      </c>
      <c r="BA217" s="11"/>
      <c r="BB217" s="21" t="str">
        <f t="shared" si="201"/>
        <v/>
      </c>
      <c r="BC217" s="38">
        <v>16.600000000000001</v>
      </c>
      <c r="BD217" s="38">
        <f t="shared" ref="BD217:BD248" si="234">IF(AZ217&gt;0,AZ217+BC217,BA217+BC217)</f>
        <v>23.96</v>
      </c>
      <c r="BE217" s="38">
        <f t="shared" ref="BE217:BE248" si="235">-BD217</f>
        <v>-23.96</v>
      </c>
      <c r="BF217" s="46">
        <f t="shared" si="220"/>
        <v>116</v>
      </c>
      <c r="BG217" s="68" t="s">
        <v>10</v>
      </c>
      <c r="BH217" s="11"/>
      <c r="BI217" s="21" t="str">
        <f t="shared" si="202"/>
        <v/>
      </c>
      <c r="BJ217" s="38">
        <v>10.6</v>
      </c>
      <c r="BK217" s="38"/>
      <c r="BL217" s="38"/>
      <c r="BM217" s="46">
        <f t="shared" si="221"/>
        <v>213</v>
      </c>
      <c r="BN217" s="68">
        <v>2.5299999999999998</v>
      </c>
      <c r="BO217" s="11"/>
      <c r="BP217" s="21" t="str">
        <f t="shared" si="222"/>
        <v/>
      </c>
      <c r="BQ217" s="8">
        <v>3.7</v>
      </c>
      <c r="BR217" s="8">
        <f t="shared" si="189"/>
        <v>6.23</v>
      </c>
      <c r="BS217" s="8">
        <f t="shared" si="211"/>
        <v>-6.23</v>
      </c>
      <c r="BT217" s="60">
        <f t="shared" si="223"/>
        <v>135</v>
      </c>
    </row>
    <row r="218" spans="1:72" x14ac:dyDescent="0.3">
      <c r="A218" s="1">
        <v>930076</v>
      </c>
      <c r="B218" s="22" t="s">
        <v>220</v>
      </c>
      <c r="C218" s="26" t="s">
        <v>9</v>
      </c>
      <c r="D218" s="72">
        <f t="shared" si="212"/>
        <v>1173</v>
      </c>
      <c r="E218" s="57">
        <f t="shared" si="213"/>
        <v>143</v>
      </c>
      <c r="F218" s="90" t="s">
        <v>256</v>
      </c>
      <c r="G218" s="91" t="s">
        <v>21</v>
      </c>
      <c r="H218" s="91" t="s">
        <v>21</v>
      </c>
      <c r="I218" s="92" t="s">
        <v>21</v>
      </c>
      <c r="J218" s="83">
        <v>18</v>
      </c>
      <c r="K218" s="53">
        <v>9.16</v>
      </c>
      <c r="L218" s="11"/>
      <c r="M218" s="21" t="str">
        <f t="shared" si="190"/>
        <v/>
      </c>
      <c r="N218" s="37">
        <f t="shared" si="191"/>
        <v>13.74</v>
      </c>
      <c r="O218" s="38">
        <v>-2.6</v>
      </c>
      <c r="P218" s="38">
        <f t="shared" si="192"/>
        <v>11.14</v>
      </c>
      <c r="Q218" s="57">
        <f t="shared" si="214"/>
        <v>190</v>
      </c>
      <c r="R218" s="53">
        <v>17.239999999999998</v>
      </c>
      <c r="S218" s="11"/>
      <c r="T218" s="21"/>
      <c r="U218" s="38">
        <v>-2.25</v>
      </c>
      <c r="V218" s="38">
        <f>IF(R218&gt;0,R218+U218,"")</f>
        <v>14.989999999999998</v>
      </c>
      <c r="W218" s="39">
        <f t="shared" si="215"/>
        <v>173</v>
      </c>
      <c r="X218" s="53">
        <v>187.06</v>
      </c>
      <c r="Y218" s="11"/>
      <c r="Z218" s="21" t="str">
        <f t="shared" si="195"/>
        <v/>
      </c>
      <c r="AA218" s="37">
        <f t="shared" si="229"/>
        <v>311.76666666666665</v>
      </c>
      <c r="AB218" s="59">
        <v>-39</v>
      </c>
      <c r="AC218" s="38">
        <f t="shared" si="230"/>
        <v>272.76666666666665</v>
      </c>
      <c r="AD218" s="39">
        <f t="shared" si="216"/>
        <v>192</v>
      </c>
      <c r="AE218" s="65">
        <v>2.16</v>
      </c>
      <c r="AF218" s="11"/>
      <c r="AG218" s="21" t="str">
        <f t="shared" si="198"/>
        <v/>
      </c>
      <c r="AH218" s="38">
        <v>1.2</v>
      </c>
      <c r="AI218" s="38">
        <f t="shared" si="209"/>
        <v>3.3600000000000003</v>
      </c>
      <c r="AJ218" s="38">
        <f t="shared" si="210"/>
        <v>-3.3600000000000003</v>
      </c>
      <c r="AK218" s="39">
        <f t="shared" si="217"/>
        <v>133</v>
      </c>
      <c r="AL218" s="65">
        <v>3.33</v>
      </c>
      <c r="AM218" s="11"/>
      <c r="AN218" s="21" t="str">
        <f t="shared" si="199"/>
        <v/>
      </c>
      <c r="AO218" s="38">
        <v>2.6</v>
      </c>
      <c r="AP218" s="38">
        <f>IF(AL218&gt;0,AL218+AO218,AM218+AO218)</f>
        <v>5.93</v>
      </c>
      <c r="AQ218" s="38">
        <f>-AP218</f>
        <v>-5.93</v>
      </c>
      <c r="AR218" s="39">
        <f t="shared" si="218"/>
        <v>20</v>
      </c>
      <c r="AS218" s="62">
        <v>0.5</v>
      </c>
      <c r="AT218" s="11"/>
      <c r="AU218" s="21" t="str">
        <f t="shared" si="200"/>
        <v/>
      </c>
      <c r="AV218" s="38">
        <v>0.4</v>
      </c>
      <c r="AW218" s="38">
        <f t="shared" si="227"/>
        <v>0.9</v>
      </c>
      <c r="AX218" s="38">
        <f t="shared" si="228"/>
        <v>-0.9</v>
      </c>
      <c r="AY218" s="46">
        <f t="shared" si="219"/>
        <v>199</v>
      </c>
      <c r="AZ218" s="68">
        <v>10.24</v>
      </c>
      <c r="BA218" s="11"/>
      <c r="BB218" s="21" t="str">
        <f t="shared" si="201"/>
        <v/>
      </c>
      <c r="BC218" s="38">
        <v>16.600000000000001</v>
      </c>
      <c r="BD218" s="38">
        <f t="shared" si="234"/>
        <v>26.840000000000003</v>
      </c>
      <c r="BE218" s="38">
        <f t="shared" si="235"/>
        <v>-26.840000000000003</v>
      </c>
      <c r="BF218" s="46">
        <f t="shared" si="220"/>
        <v>75</v>
      </c>
      <c r="BG218" s="68">
        <v>5</v>
      </c>
      <c r="BH218" s="11"/>
      <c r="BI218" s="21" t="str">
        <f t="shared" si="202"/>
        <v/>
      </c>
      <c r="BJ218" s="38">
        <v>10.6</v>
      </c>
      <c r="BK218" s="38">
        <f>IF(BG218&gt;0,BG218+BJ218,BH218+BJ218)</f>
        <v>15.6</v>
      </c>
      <c r="BL218" s="38">
        <f>-BK218</f>
        <v>-15.6</v>
      </c>
      <c r="BM218" s="46">
        <f t="shared" si="221"/>
        <v>94</v>
      </c>
      <c r="BN218" s="68">
        <v>2.91</v>
      </c>
      <c r="BO218" s="11"/>
      <c r="BP218" s="21" t="str">
        <f t="shared" si="222"/>
        <v/>
      </c>
      <c r="BQ218" s="8">
        <v>3.7</v>
      </c>
      <c r="BR218" s="8">
        <f t="shared" si="189"/>
        <v>6.61</v>
      </c>
      <c r="BS218" s="8">
        <f t="shared" si="211"/>
        <v>-6.61</v>
      </c>
      <c r="BT218" s="60">
        <f t="shared" si="223"/>
        <v>97</v>
      </c>
    </row>
    <row r="219" spans="1:72" x14ac:dyDescent="0.3">
      <c r="A219" s="1">
        <v>927539</v>
      </c>
      <c r="B219" s="22" t="s">
        <v>215</v>
      </c>
      <c r="C219" s="26" t="s">
        <v>9</v>
      </c>
      <c r="D219" s="72">
        <f t="shared" si="212"/>
        <v>1486</v>
      </c>
      <c r="E219" s="57">
        <f t="shared" si="213"/>
        <v>187</v>
      </c>
      <c r="F219" s="90" t="s">
        <v>256</v>
      </c>
      <c r="G219" s="91" t="s">
        <v>21</v>
      </c>
      <c r="H219" s="91" t="s">
        <v>21</v>
      </c>
      <c r="I219" s="92" t="s">
        <v>21</v>
      </c>
      <c r="J219" s="83">
        <v>16</v>
      </c>
      <c r="K219" s="53">
        <v>9.8699999999999992</v>
      </c>
      <c r="L219" s="11">
        <v>10.94</v>
      </c>
      <c r="M219" s="21">
        <f t="shared" si="190"/>
        <v>-9.7806215722120685E-2</v>
      </c>
      <c r="N219" s="37">
        <f t="shared" si="191"/>
        <v>14.805</v>
      </c>
      <c r="O219" s="38">
        <v>-2.6</v>
      </c>
      <c r="P219" s="38">
        <f t="shared" si="192"/>
        <v>12.205</v>
      </c>
      <c r="Q219" s="57">
        <f t="shared" si="214"/>
        <v>209</v>
      </c>
      <c r="R219" s="53">
        <v>16.53</v>
      </c>
      <c r="S219" s="11"/>
      <c r="T219" s="21"/>
      <c r="U219" s="38">
        <v>-2.25</v>
      </c>
      <c r="V219" s="38">
        <f>IF(R219&gt;0,R219+U219,"")</f>
        <v>14.280000000000001</v>
      </c>
      <c r="W219" s="39">
        <f t="shared" si="215"/>
        <v>162</v>
      </c>
      <c r="X219" s="53">
        <v>195.72</v>
      </c>
      <c r="Y219" s="11">
        <v>227.04</v>
      </c>
      <c r="Z219" s="21">
        <f t="shared" si="195"/>
        <v>-0.13794926004228328</v>
      </c>
      <c r="AA219" s="37">
        <f t="shared" si="229"/>
        <v>326.2</v>
      </c>
      <c r="AB219" s="59">
        <v>-39</v>
      </c>
      <c r="AC219" s="38">
        <f t="shared" si="230"/>
        <v>287.2</v>
      </c>
      <c r="AD219" s="39">
        <f t="shared" si="216"/>
        <v>201</v>
      </c>
      <c r="AE219" s="65">
        <v>1.75</v>
      </c>
      <c r="AF219" s="11">
        <v>1.59</v>
      </c>
      <c r="AG219" s="21">
        <f t="shared" si="198"/>
        <v>0.10062893081761001</v>
      </c>
      <c r="AH219" s="38">
        <v>1.2</v>
      </c>
      <c r="AI219" s="38">
        <f t="shared" si="209"/>
        <v>2.95</v>
      </c>
      <c r="AJ219" s="38">
        <f t="shared" si="210"/>
        <v>-2.95</v>
      </c>
      <c r="AK219" s="39">
        <f t="shared" si="217"/>
        <v>195</v>
      </c>
      <c r="AL219" s="65">
        <v>2.71</v>
      </c>
      <c r="AM219" s="11"/>
      <c r="AN219" s="21" t="str">
        <f t="shared" si="199"/>
        <v/>
      </c>
      <c r="AO219" s="38">
        <v>2.6</v>
      </c>
      <c r="AP219" s="38">
        <f>IF(AL219&gt;0,AL219+AO219,AM219+AO219)</f>
        <v>5.3100000000000005</v>
      </c>
      <c r="AQ219" s="38">
        <f>-AP219</f>
        <v>-5.3100000000000005</v>
      </c>
      <c r="AR219" s="39">
        <f t="shared" si="218"/>
        <v>80</v>
      </c>
      <c r="AS219" s="62">
        <v>0.65</v>
      </c>
      <c r="AT219" s="11"/>
      <c r="AU219" s="21" t="str">
        <f t="shared" si="200"/>
        <v/>
      </c>
      <c r="AV219" s="38">
        <v>0.4</v>
      </c>
      <c r="AW219" s="38">
        <f t="shared" si="227"/>
        <v>1.05</v>
      </c>
      <c r="AX219" s="38">
        <f t="shared" si="228"/>
        <v>-1.05</v>
      </c>
      <c r="AY219" s="46">
        <f t="shared" si="219"/>
        <v>147</v>
      </c>
      <c r="AZ219" s="68">
        <v>3.24</v>
      </c>
      <c r="BA219" s="11">
        <v>3.24</v>
      </c>
      <c r="BB219" s="21">
        <f t="shared" si="201"/>
        <v>0</v>
      </c>
      <c r="BC219" s="38">
        <v>16.600000000000001</v>
      </c>
      <c r="BD219" s="38">
        <f t="shared" si="234"/>
        <v>19.840000000000003</v>
      </c>
      <c r="BE219" s="38">
        <f t="shared" si="235"/>
        <v>-19.840000000000003</v>
      </c>
      <c r="BF219" s="46">
        <f t="shared" si="220"/>
        <v>177</v>
      </c>
      <c r="BG219" s="68">
        <v>2.8</v>
      </c>
      <c r="BH219" s="11"/>
      <c r="BI219" s="21" t="str">
        <f t="shared" si="202"/>
        <v/>
      </c>
      <c r="BJ219" s="38">
        <v>10.6</v>
      </c>
      <c r="BK219" s="38">
        <f>IF(BG219&gt;0,BG219+BJ219,BH219+BJ219)</f>
        <v>13.399999999999999</v>
      </c>
      <c r="BL219" s="38">
        <f>-BK219</f>
        <v>-13.399999999999999</v>
      </c>
      <c r="BM219" s="46">
        <f t="shared" si="221"/>
        <v>163</v>
      </c>
      <c r="BN219" s="68">
        <v>2.2000000000000002</v>
      </c>
      <c r="BO219" s="11"/>
      <c r="BP219" s="21" t="str">
        <f t="shared" si="222"/>
        <v/>
      </c>
      <c r="BQ219" s="8">
        <v>3.7</v>
      </c>
      <c r="BR219" s="8">
        <f t="shared" si="189"/>
        <v>5.9</v>
      </c>
      <c r="BS219" s="8">
        <f t="shared" si="211"/>
        <v>-5.9</v>
      </c>
      <c r="BT219" s="60">
        <f t="shared" si="223"/>
        <v>152</v>
      </c>
    </row>
    <row r="220" spans="1:72" x14ac:dyDescent="0.3">
      <c r="B220" s="24"/>
      <c r="C220" s="12"/>
      <c r="D220" s="73"/>
      <c r="E220" s="74"/>
      <c r="F220" s="93"/>
      <c r="G220" s="94"/>
      <c r="H220" s="94"/>
      <c r="I220" s="95"/>
      <c r="J220" s="84"/>
      <c r="K220" s="53"/>
      <c r="L220" s="11"/>
      <c r="M220" s="11"/>
      <c r="N220" s="37"/>
      <c r="O220" s="6"/>
      <c r="P220" s="6"/>
      <c r="Q220" s="26"/>
      <c r="R220" s="53"/>
      <c r="S220" s="11"/>
      <c r="T220" s="11"/>
      <c r="U220" s="6"/>
      <c r="V220" s="6"/>
      <c r="W220" s="40"/>
      <c r="X220" s="53"/>
      <c r="Y220" s="11"/>
      <c r="Z220" s="11"/>
      <c r="AA220" s="37"/>
      <c r="AB220" s="6"/>
      <c r="AC220" s="6"/>
      <c r="AD220" s="40"/>
      <c r="AE220" s="65"/>
      <c r="AF220" s="11"/>
      <c r="AG220" s="11"/>
      <c r="AH220" s="6"/>
      <c r="AI220" s="6"/>
      <c r="AJ220" s="6"/>
      <c r="AK220" s="40"/>
      <c r="AL220" s="65"/>
      <c r="AM220" s="11"/>
      <c r="AN220" s="11"/>
      <c r="AO220" s="6"/>
      <c r="AP220" s="6"/>
      <c r="AQ220" s="6"/>
      <c r="AR220" s="40"/>
      <c r="AS220" s="62"/>
      <c r="AT220" s="11"/>
      <c r="AU220" s="11"/>
      <c r="AV220" s="6"/>
      <c r="AW220" s="6"/>
      <c r="AX220" s="6"/>
      <c r="AY220" s="6"/>
      <c r="AZ220" s="68"/>
      <c r="BA220" s="11"/>
      <c r="BB220" s="11"/>
      <c r="BC220" s="6"/>
      <c r="BD220" s="6"/>
      <c r="BE220" s="6"/>
      <c r="BF220" s="6"/>
      <c r="BG220" s="68"/>
      <c r="BH220" s="11"/>
      <c r="BI220" s="11"/>
      <c r="BJ220" s="6"/>
      <c r="BK220" s="6"/>
      <c r="BL220" s="6"/>
      <c r="BM220" s="6"/>
      <c r="BN220" s="68"/>
      <c r="BO220" s="11"/>
      <c r="BP220" s="11"/>
      <c r="BQ220" s="10"/>
      <c r="BR220" s="10"/>
      <c r="BS220" s="10"/>
      <c r="BT220" s="10"/>
    </row>
    <row r="221" spans="1:72" x14ac:dyDescent="0.3">
      <c r="B221" s="24"/>
      <c r="C221" s="12"/>
      <c r="D221" s="73"/>
      <c r="E221" s="74"/>
      <c r="F221" s="93"/>
      <c r="G221" s="94"/>
      <c r="H221" s="94"/>
      <c r="I221" s="95"/>
      <c r="J221" s="84"/>
      <c r="K221" s="53"/>
      <c r="L221" s="11"/>
      <c r="M221" s="11"/>
      <c r="N221" s="37"/>
      <c r="O221" s="6"/>
      <c r="P221" s="6"/>
      <c r="Q221" s="26"/>
      <c r="R221" s="53"/>
      <c r="S221" s="11"/>
      <c r="T221" s="11"/>
      <c r="U221" s="6"/>
      <c r="V221" s="6"/>
      <c r="W221" s="40"/>
      <c r="X221" s="53"/>
      <c r="Y221" s="11"/>
      <c r="Z221" s="11"/>
      <c r="AA221" s="37"/>
      <c r="AB221" s="6"/>
      <c r="AC221" s="6"/>
      <c r="AD221" s="40"/>
      <c r="AE221" s="65"/>
      <c r="AF221" s="11"/>
      <c r="AG221" s="11"/>
      <c r="AH221" s="6"/>
      <c r="AI221" s="6"/>
      <c r="AJ221" s="6"/>
      <c r="AK221" s="40"/>
      <c r="AL221" s="65"/>
      <c r="AM221" s="11"/>
      <c r="AN221" s="11"/>
      <c r="AO221" s="6"/>
      <c r="AP221" s="6"/>
      <c r="AQ221" s="6"/>
      <c r="AR221" s="40"/>
      <c r="AS221" s="62"/>
      <c r="AT221" s="11"/>
      <c r="AU221" s="11"/>
      <c r="AV221" s="6"/>
      <c r="AW221" s="6"/>
      <c r="AX221" s="6"/>
      <c r="AY221" s="6"/>
      <c r="AZ221" s="68"/>
      <c r="BA221" s="11"/>
      <c r="BB221" s="11"/>
      <c r="BC221" s="6"/>
      <c r="BD221" s="6"/>
      <c r="BE221" s="6"/>
      <c r="BF221" s="6"/>
      <c r="BG221" s="68"/>
      <c r="BH221" s="11"/>
      <c r="BI221" s="11"/>
      <c r="BJ221" s="6"/>
      <c r="BK221" s="6"/>
      <c r="BL221" s="6"/>
      <c r="BM221" s="6"/>
      <c r="BN221" s="68"/>
      <c r="BO221" s="11"/>
      <c r="BP221" s="11"/>
      <c r="BQ221" s="10"/>
      <c r="BR221" s="10"/>
      <c r="BS221" s="10"/>
      <c r="BT221" s="10"/>
    </row>
    <row r="222" spans="1:72" x14ac:dyDescent="0.3">
      <c r="B222" s="1"/>
      <c r="C222" s="12"/>
      <c r="D222" s="73"/>
      <c r="E222" s="74"/>
      <c r="F222" s="93"/>
      <c r="G222" s="94"/>
      <c r="H222" s="94"/>
      <c r="I222" s="95"/>
      <c r="J222" s="84"/>
      <c r="K222" s="53"/>
      <c r="L222" s="11"/>
      <c r="M222" s="11"/>
      <c r="N222" s="37"/>
      <c r="O222" s="6"/>
      <c r="P222" s="6"/>
      <c r="Q222" s="26"/>
      <c r="R222" s="53"/>
      <c r="S222" s="11"/>
      <c r="T222" s="11"/>
      <c r="U222" s="6"/>
      <c r="V222" s="6"/>
      <c r="W222" s="40"/>
      <c r="X222" s="53"/>
      <c r="Y222" s="11"/>
      <c r="Z222" s="11"/>
      <c r="AA222" s="37"/>
      <c r="AB222" s="6"/>
      <c r="AC222" s="6"/>
      <c r="AD222" s="40"/>
      <c r="AE222" s="65"/>
      <c r="AF222" s="11"/>
      <c r="AG222" s="11"/>
      <c r="AH222" s="6"/>
      <c r="AI222" s="6"/>
      <c r="AJ222" s="6"/>
      <c r="AK222" s="40"/>
      <c r="AL222" s="65"/>
      <c r="AM222" s="11"/>
      <c r="AN222" s="11"/>
      <c r="AO222" s="6"/>
      <c r="AP222" s="6"/>
      <c r="AQ222" s="6"/>
      <c r="AR222" s="40"/>
      <c r="AS222" s="62"/>
      <c r="AT222" s="11"/>
      <c r="AU222" s="11"/>
      <c r="AV222" s="6"/>
      <c r="AW222" s="6"/>
      <c r="AX222" s="6"/>
      <c r="AY222" s="6"/>
      <c r="AZ222" s="68"/>
      <c r="BA222" s="11"/>
      <c r="BB222" s="11"/>
      <c r="BC222" s="6"/>
      <c r="BD222" s="6"/>
      <c r="BE222" s="6"/>
      <c r="BF222" s="6"/>
      <c r="BG222" s="68"/>
      <c r="BH222" s="11"/>
      <c r="BI222" s="11"/>
      <c r="BJ222" s="6"/>
      <c r="BK222" s="6"/>
      <c r="BL222" s="6"/>
      <c r="BM222" s="6"/>
      <c r="BN222" s="68"/>
      <c r="BO222" s="11"/>
      <c r="BP222" s="11"/>
      <c r="BQ222" s="10"/>
      <c r="BR222" s="10"/>
      <c r="BS222" s="10"/>
      <c r="BT222" s="10"/>
    </row>
    <row r="223" spans="1:72" x14ac:dyDescent="0.3">
      <c r="B223" s="1"/>
      <c r="C223" s="12"/>
      <c r="D223" s="73"/>
      <c r="E223" s="74"/>
      <c r="F223" s="93"/>
      <c r="G223" s="94"/>
      <c r="H223" s="94"/>
      <c r="I223" s="95"/>
      <c r="J223" s="84"/>
      <c r="K223" s="53"/>
      <c r="L223" s="11"/>
      <c r="M223" s="11"/>
      <c r="N223" s="37"/>
      <c r="O223" s="6"/>
      <c r="P223" s="6"/>
      <c r="Q223" s="26"/>
      <c r="R223" s="53"/>
      <c r="S223" s="11"/>
      <c r="T223" s="11"/>
      <c r="U223" s="6"/>
      <c r="V223" s="6"/>
      <c r="W223" s="40"/>
      <c r="X223" s="53"/>
      <c r="Y223" s="11"/>
      <c r="Z223" s="11"/>
      <c r="AA223" s="37"/>
      <c r="AB223" s="6"/>
      <c r="AC223" s="6"/>
      <c r="AD223" s="40"/>
      <c r="AE223" s="65"/>
      <c r="AF223" s="11"/>
      <c r="AG223" s="11"/>
      <c r="AH223" s="6"/>
      <c r="AI223" s="6"/>
      <c r="AJ223" s="6"/>
      <c r="AK223" s="40"/>
      <c r="AL223" s="65"/>
      <c r="AM223" s="11"/>
      <c r="AN223" s="11"/>
      <c r="AO223" s="6"/>
      <c r="AP223" s="6"/>
      <c r="AQ223" s="6"/>
      <c r="AR223" s="40"/>
      <c r="AS223" s="62"/>
      <c r="AT223" s="11"/>
      <c r="AU223" s="11"/>
      <c r="AV223" s="6"/>
      <c r="AW223" s="6"/>
      <c r="AX223" s="6"/>
      <c r="AY223" s="6"/>
      <c r="AZ223" s="68"/>
      <c r="BA223" s="11"/>
      <c r="BB223" s="11"/>
      <c r="BC223" s="6"/>
      <c r="BD223" s="6"/>
      <c r="BE223" s="6"/>
      <c r="BF223" s="6"/>
      <c r="BG223" s="68"/>
      <c r="BH223" s="11"/>
      <c r="BI223" s="11"/>
      <c r="BJ223" s="6"/>
      <c r="BK223" s="6"/>
      <c r="BL223" s="6"/>
      <c r="BM223" s="6"/>
      <c r="BN223" s="68"/>
      <c r="BO223" s="11"/>
      <c r="BP223" s="11"/>
      <c r="BQ223" s="10"/>
      <c r="BR223" s="10"/>
      <c r="BS223" s="10"/>
      <c r="BT223" s="10"/>
    </row>
    <row r="224" spans="1:72" x14ac:dyDescent="0.3">
      <c r="B224" s="1"/>
      <c r="C224" s="12"/>
      <c r="D224" s="73"/>
      <c r="E224" s="74"/>
      <c r="F224" s="93"/>
      <c r="G224" s="94"/>
      <c r="H224" s="94"/>
      <c r="I224" s="95"/>
      <c r="J224" s="84"/>
      <c r="K224" s="53"/>
      <c r="L224" s="11"/>
      <c r="M224" s="11"/>
      <c r="N224" s="37"/>
      <c r="O224" s="6"/>
      <c r="P224" s="6"/>
      <c r="Q224" s="26"/>
      <c r="R224" s="53"/>
      <c r="S224" s="11"/>
      <c r="T224" s="11"/>
      <c r="U224" s="6"/>
      <c r="V224" s="6"/>
      <c r="W224" s="40"/>
      <c r="X224" s="53"/>
      <c r="Y224" s="11"/>
      <c r="Z224" s="11"/>
      <c r="AA224" s="37"/>
      <c r="AB224" s="6"/>
      <c r="AC224" s="6"/>
      <c r="AD224" s="40"/>
      <c r="AE224" s="65"/>
      <c r="AF224" s="11"/>
      <c r="AG224" s="11"/>
      <c r="AH224" s="6"/>
      <c r="AI224" s="6"/>
      <c r="AJ224" s="6"/>
      <c r="AK224" s="40"/>
      <c r="AL224" s="65"/>
      <c r="AM224" s="11"/>
      <c r="AN224" s="11"/>
      <c r="AO224" s="6"/>
      <c r="AP224" s="6"/>
      <c r="AQ224" s="6"/>
      <c r="AR224" s="40"/>
      <c r="AS224" s="62"/>
      <c r="AT224" s="11"/>
      <c r="AU224" s="11"/>
      <c r="AV224" s="6"/>
      <c r="AW224" s="6"/>
      <c r="AX224" s="6"/>
      <c r="AY224" s="6"/>
      <c r="AZ224" s="68"/>
      <c r="BA224" s="11"/>
      <c r="BB224" s="11"/>
      <c r="BC224" s="6"/>
      <c r="BD224" s="6"/>
      <c r="BE224" s="6"/>
      <c r="BF224" s="6"/>
      <c r="BG224" s="68"/>
      <c r="BH224" s="11"/>
      <c r="BI224" s="11"/>
      <c r="BJ224" s="6"/>
      <c r="BK224" s="6"/>
      <c r="BL224" s="6"/>
      <c r="BM224" s="6"/>
      <c r="BN224" s="68"/>
      <c r="BO224" s="11"/>
      <c r="BP224" s="11"/>
      <c r="BQ224" s="10"/>
      <c r="BR224" s="10"/>
      <c r="BS224" s="10"/>
      <c r="BT224" s="10"/>
    </row>
    <row r="225" spans="2:72" x14ac:dyDescent="0.3">
      <c r="B225" s="24"/>
      <c r="C225" s="12"/>
      <c r="D225" s="73"/>
      <c r="E225" s="74"/>
      <c r="F225" s="93"/>
      <c r="G225" s="94"/>
      <c r="H225" s="94"/>
      <c r="I225" s="95"/>
      <c r="J225" s="84"/>
      <c r="K225" s="53"/>
      <c r="L225" s="11"/>
      <c r="M225" s="11"/>
      <c r="N225" s="37"/>
      <c r="O225" s="6"/>
      <c r="P225" s="6"/>
      <c r="Q225" s="26"/>
      <c r="R225" s="53"/>
      <c r="S225" s="11"/>
      <c r="T225" s="11"/>
      <c r="U225" s="6"/>
      <c r="V225" s="6"/>
      <c r="W225" s="40"/>
      <c r="X225" s="53"/>
      <c r="Y225" s="11"/>
      <c r="Z225" s="11"/>
      <c r="AA225" s="37"/>
      <c r="AB225" s="6"/>
      <c r="AC225" s="6"/>
      <c r="AD225" s="40"/>
      <c r="AE225" s="65"/>
      <c r="AF225" s="11"/>
      <c r="AG225" s="11"/>
      <c r="AH225" s="6"/>
      <c r="AI225" s="6"/>
      <c r="AJ225" s="6"/>
      <c r="AK225" s="40"/>
      <c r="AL225" s="65"/>
      <c r="AM225" s="11"/>
      <c r="AN225" s="11"/>
      <c r="AO225" s="6"/>
      <c r="AP225" s="6"/>
      <c r="AQ225" s="6"/>
      <c r="AR225" s="40"/>
      <c r="AS225" s="62"/>
      <c r="AT225" s="11"/>
      <c r="AU225" s="11"/>
      <c r="AV225" s="6"/>
      <c r="AW225" s="6"/>
      <c r="AX225" s="6"/>
      <c r="AY225" s="6"/>
      <c r="AZ225" s="68"/>
      <c r="BA225" s="11"/>
      <c r="BB225" s="11"/>
      <c r="BC225" s="6"/>
      <c r="BD225" s="6"/>
      <c r="BE225" s="6"/>
      <c r="BF225" s="6"/>
      <c r="BG225" s="68"/>
      <c r="BH225" s="11"/>
      <c r="BI225" s="11"/>
      <c r="BJ225" s="6"/>
      <c r="BK225" s="6"/>
      <c r="BL225" s="6"/>
      <c r="BM225" s="6"/>
      <c r="BN225" s="68"/>
      <c r="BO225" s="11"/>
      <c r="BP225" s="11"/>
      <c r="BQ225" s="10"/>
      <c r="BR225" s="10"/>
      <c r="BS225" s="10"/>
      <c r="BT225" s="10"/>
    </row>
    <row r="226" spans="2:72" x14ac:dyDescent="0.3">
      <c r="B226" s="24"/>
      <c r="C226" s="12"/>
      <c r="D226" s="73"/>
      <c r="E226" s="74"/>
      <c r="F226" s="93"/>
      <c r="G226" s="94"/>
      <c r="H226" s="94"/>
      <c r="I226" s="95"/>
      <c r="J226" s="84"/>
      <c r="K226" s="53"/>
      <c r="L226" s="11"/>
      <c r="M226" s="11"/>
      <c r="N226" s="37"/>
      <c r="O226" s="6"/>
      <c r="P226" s="6"/>
      <c r="Q226" s="26"/>
      <c r="R226" s="53"/>
      <c r="S226" s="11"/>
      <c r="T226" s="11"/>
      <c r="U226" s="6"/>
      <c r="V226" s="6"/>
      <c r="W226" s="40"/>
      <c r="X226" s="53"/>
      <c r="Y226" s="11"/>
      <c r="Z226" s="11"/>
      <c r="AA226" s="37"/>
      <c r="AB226" s="6"/>
      <c r="AC226" s="6"/>
      <c r="AD226" s="40"/>
      <c r="AE226" s="65"/>
      <c r="AF226" s="11"/>
      <c r="AG226" s="11"/>
      <c r="AH226" s="6"/>
      <c r="AI226" s="6"/>
      <c r="AJ226" s="6"/>
      <c r="AK226" s="40"/>
      <c r="AL226" s="65"/>
      <c r="AM226" s="11"/>
      <c r="AN226" s="11"/>
      <c r="AO226" s="6"/>
      <c r="AP226" s="6"/>
      <c r="AQ226" s="6"/>
      <c r="AR226" s="40"/>
      <c r="AS226" s="62"/>
      <c r="AT226" s="11"/>
      <c r="AU226" s="11"/>
      <c r="AV226" s="6"/>
      <c r="AW226" s="6"/>
      <c r="AX226" s="6"/>
      <c r="AY226" s="6"/>
      <c r="AZ226" s="68"/>
      <c r="BA226" s="11"/>
      <c r="BB226" s="11"/>
      <c r="BC226" s="6"/>
      <c r="BD226" s="6"/>
      <c r="BE226" s="6"/>
      <c r="BF226" s="6"/>
      <c r="BG226" s="68"/>
      <c r="BH226" s="11"/>
      <c r="BI226" s="11"/>
      <c r="BJ226" s="6"/>
      <c r="BK226" s="6"/>
      <c r="BL226" s="6"/>
      <c r="BM226" s="6"/>
      <c r="BN226" s="68"/>
      <c r="BO226" s="11"/>
      <c r="BP226" s="11"/>
      <c r="BQ226" s="10"/>
      <c r="BR226" s="10"/>
      <c r="BS226" s="10"/>
      <c r="BT226" s="10"/>
    </row>
    <row r="227" spans="2:72" x14ac:dyDescent="0.3">
      <c r="B227" s="24"/>
      <c r="C227" s="12"/>
      <c r="D227" s="73"/>
      <c r="E227" s="74"/>
      <c r="F227" s="93"/>
      <c r="G227" s="94"/>
      <c r="H227" s="94"/>
      <c r="I227" s="95"/>
      <c r="J227" s="84"/>
      <c r="K227" s="53"/>
      <c r="L227" s="11"/>
      <c r="M227" s="11"/>
      <c r="N227" s="37"/>
      <c r="O227" s="6"/>
      <c r="P227" s="6"/>
      <c r="Q227" s="26"/>
      <c r="R227" s="53"/>
      <c r="S227" s="11"/>
      <c r="T227" s="11"/>
      <c r="U227" s="6"/>
      <c r="V227" s="6"/>
      <c r="W227" s="40"/>
      <c r="X227" s="53"/>
      <c r="Y227" s="11"/>
      <c r="Z227" s="11"/>
      <c r="AA227" s="37"/>
      <c r="AB227" s="6"/>
      <c r="AC227" s="6"/>
      <c r="AD227" s="40"/>
      <c r="AE227" s="65"/>
      <c r="AF227" s="11"/>
      <c r="AG227" s="11"/>
      <c r="AH227" s="6"/>
      <c r="AI227" s="6"/>
      <c r="AJ227" s="6"/>
      <c r="AK227" s="40"/>
      <c r="AL227" s="65"/>
      <c r="AM227" s="11"/>
      <c r="AN227" s="11"/>
      <c r="AO227" s="6"/>
      <c r="AP227" s="6"/>
      <c r="AQ227" s="6"/>
      <c r="AR227" s="40"/>
      <c r="AS227" s="62"/>
      <c r="AT227" s="11"/>
      <c r="AU227" s="11"/>
      <c r="AV227" s="6"/>
      <c r="AW227" s="6"/>
      <c r="AX227" s="6"/>
      <c r="AY227" s="6"/>
      <c r="AZ227" s="68"/>
      <c r="BA227" s="11"/>
      <c r="BB227" s="11"/>
      <c r="BC227" s="6"/>
      <c r="BD227" s="6"/>
      <c r="BE227" s="6"/>
      <c r="BF227" s="6"/>
      <c r="BG227" s="68"/>
      <c r="BH227" s="11"/>
      <c r="BI227" s="11"/>
      <c r="BJ227" s="6"/>
      <c r="BK227" s="6"/>
      <c r="BL227" s="6"/>
      <c r="BM227" s="6"/>
      <c r="BN227" s="68"/>
      <c r="BO227" s="11"/>
      <c r="BP227" s="11"/>
      <c r="BQ227" s="10"/>
      <c r="BR227" s="10"/>
      <c r="BS227" s="10"/>
      <c r="BT227" s="10"/>
    </row>
    <row r="228" spans="2:72" x14ac:dyDescent="0.3">
      <c r="B228" s="24"/>
      <c r="C228" s="12"/>
      <c r="D228" s="73"/>
      <c r="E228" s="74"/>
      <c r="F228" s="93"/>
      <c r="G228" s="94"/>
      <c r="H228" s="94"/>
      <c r="I228" s="95"/>
      <c r="J228" s="84"/>
      <c r="K228" s="53"/>
      <c r="L228" s="11"/>
      <c r="M228" s="11"/>
      <c r="N228" s="37"/>
      <c r="O228" s="6"/>
      <c r="P228" s="6"/>
      <c r="Q228" s="26"/>
      <c r="R228" s="53"/>
      <c r="S228" s="11"/>
      <c r="T228" s="11"/>
      <c r="U228" s="6"/>
      <c r="V228" s="6"/>
      <c r="W228" s="40"/>
      <c r="X228" s="53"/>
      <c r="Y228" s="11"/>
      <c r="Z228" s="11"/>
      <c r="AA228" s="37"/>
      <c r="AB228" s="6"/>
      <c r="AC228" s="6"/>
      <c r="AD228" s="40"/>
      <c r="AE228" s="65"/>
      <c r="AF228" s="11"/>
      <c r="AG228" s="11"/>
      <c r="AH228" s="6"/>
      <c r="AI228" s="6"/>
      <c r="AJ228" s="6"/>
      <c r="AK228" s="40"/>
      <c r="AL228" s="65"/>
      <c r="AM228" s="11"/>
      <c r="AN228" s="11"/>
      <c r="AO228" s="6"/>
      <c r="AP228" s="6"/>
      <c r="AQ228" s="6"/>
      <c r="AR228" s="40"/>
      <c r="AS228" s="62"/>
      <c r="AT228" s="11"/>
      <c r="AU228" s="11"/>
      <c r="AV228" s="6"/>
      <c r="AW228" s="6"/>
      <c r="AX228" s="6"/>
      <c r="AY228" s="6"/>
      <c r="AZ228" s="68"/>
      <c r="BA228" s="11"/>
      <c r="BB228" s="11"/>
      <c r="BC228" s="6"/>
      <c r="BD228" s="6"/>
      <c r="BE228" s="6"/>
      <c r="BF228" s="6"/>
      <c r="BG228" s="68"/>
      <c r="BH228" s="11"/>
      <c r="BI228" s="11"/>
      <c r="BJ228" s="6"/>
      <c r="BK228" s="6"/>
      <c r="BL228" s="6"/>
      <c r="BM228" s="6"/>
      <c r="BN228" s="68"/>
      <c r="BO228" s="11"/>
      <c r="BP228" s="11"/>
      <c r="BQ228" s="10"/>
      <c r="BR228" s="10"/>
      <c r="BS228" s="10"/>
      <c r="BT228" s="10"/>
    </row>
    <row r="229" spans="2:72" x14ac:dyDescent="0.3">
      <c r="B229" s="24"/>
      <c r="C229" s="12"/>
      <c r="D229" s="73"/>
      <c r="E229" s="74"/>
      <c r="F229" s="93"/>
      <c r="G229" s="94"/>
      <c r="H229" s="94"/>
      <c r="I229" s="95"/>
      <c r="J229" s="84"/>
      <c r="K229" s="53"/>
      <c r="L229" s="11"/>
      <c r="M229" s="11"/>
      <c r="N229" s="37"/>
      <c r="O229" s="6"/>
      <c r="P229" s="6"/>
      <c r="Q229" s="26"/>
      <c r="R229" s="53"/>
      <c r="S229" s="11"/>
      <c r="T229" s="11"/>
      <c r="U229" s="6"/>
      <c r="V229" s="6"/>
      <c r="W229" s="40"/>
      <c r="X229" s="53"/>
      <c r="Y229" s="11"/>
      <c r="Z229" s="11"/>
      <c r="AA229" s="37"/>
      <c r="AB229" s="6"/>
      <c r="AC229" s="6"/>
      <c r="AD229" s="40"/>
      <c r="AE229" s="65"/>
      <c r="AF229" s="11"/>
      <c r="AG229" s="11"/>
      <c r="AH229" s="6"/>
      <c r="AI229" s="6"/>
      <c r="AJ229" s="6"/>
      <c r="AK229" s="40"/>
      <c r="AL229" s="65"/>
      <c r="AM229" s="11"/>
      <c r="AN229" s="11"/>
      <c r="AO229" s="6"/>
      <c r="AP229" s="6"/>
      <c r="AQ229" s="6"/>
      <c r="AR229" s="40"/>
      <c r="AS229" s="62"/>
      <c r="AT229" s="11"/>
      <c r="AU229" s="11"/>
      <c r="AV229" s="6"/>
      <c r="AW229" s="6"/>
      <c r="AX229" s="6"/>
      <c r="AY229" s="6"/>
      <c r="AZ229" s="68"/>
      <c r="BA229" s="11"/>
      <c r="BB229" s="11"/>
      <c r="BC229" s="6"/>
      <c r="BD229" s="6"/>
      <c r="BE229" s="6"/>
      <c r="BF229" s="6"/>
      <c r="BG229" s="68"/>
      <c r="BH229" s="11"/>
      <c r="BI229" s="11"/>
      <c r="BJ229" s="6"/>
      <c r="BK229" s="6"/>
      <c r="BL229" s="6"/>
      <c r="BM229" s="6"/>
      <c r="BN229" s="68"/>
      <c r="BO229" s="11"/>
      <c r="BP229" s="11"/>
      <c r="BQ229" s="10"/>
      <c r="BR229" s="10"/>
      <c r="BS229" s="10"/>
      <c r="BT229" s="10"/>
    </row>
    <row r="230" spans="2:72" x14ac:dyDescent="0.3">
      <c r="B230" s="24"/>
      <c r="C230" s="12"/>
      <c r="D230" s="73"/>
      <c r="E230" s="74"/>
      <c r="F230" s="93"/>
      <c r="G230" s="94"/>
      <c r="H230" s="94"/>
      <c r="I230" s="95"/>
      <c r="J230" s="84"/>
      <c r="K230" s="53"/>
      <c r="L230" s="11"/>
      <c r="M230" s="11"/>
      <c r="N230" s="37"/>
      <c r="O230" s="6"/>
      <c r="P230" s="6"/>
      <c r="Q230" s="26"/>
      <c r="R230" s="53"/>
      <c r="S230" s="11"/>
      <c r="T230" s="11"/>
      <c r="U230" s="6"/>
      <c r="V230" s="6"/>
      <c r="W230" s="40"/>
      <c r="X230" s="53"/>
      <c r="Y230" s="11"/>
      <c r="Z230" s="11"/>
      <c r="AA230" s="37"/>
      <c r="AB230" s="6"/>
      <c r="AC230" s="6"/>
      <c r="AD230" s="40"/>
      <c r="AE230" s="65"/>
      <c r="AF230" s="11"/>
      <c r="AG230" s="11"/>
      <c r="AH230" s="6"/>
      <c r="AI230" s="6"/>
      <c r="AJ230" s="6"/>
      <c r="AK230" s="40"/>
      <c r="AL230" s="65"/>
      <c r="AM230" s="11"/>
      <c r="AN230" s="11"/>
      <c r="AO230" s="6"/>
      <c r="AP230" s="6"/>
      <c r="AQ230" s="6"/>
      <c r="AR230" s="40"/>
      <c r="AS230" s="62"/>
      <c r="AT230" s="11"/>
      <c r="AU230" s="11"/>
      <c r="AV230" s="6"/>
      <c r="AW230" s="6"/>
      <c r="AX230" s="6"/>
      <c r="AY230" s="6"/>
      <c r="AZ230" s="68"/>
      <c r="BA230" s="11"/>
      <c r="BB230" s="11"/>
      <c r="BC230" s="6"/>
      <c r="BD230" s="6"/>
      <c r="BE230" s="6"/>
      <c r="BF230" s="6"/>
      <c r="BG230" s="68"/>
      <c r="BH230" s="11"/>
      <c r="BI230" s="11"/>
      <c r="BJ230" s="6"/>
      <c r="BK230" s="6"/>
      <c r="BL230" s="6"/>
      <c r="BM230" s="6"/>
      <c r="BN230" s="68"/>
      <c r="BO230" s="11"/>
      <c r="BP230" s="11"/>
      <c r="BQ230" s="10"/>
      <c r="BR230" s="10"/>
      <c r="BS230" s="10"/>
      <c r="BT230" s="10"/>
    </row>
    <row r="231" spans="2:72" x14ac:dyDescent="0.3">
      <c r="B231" s="24"/>
      <c r="C231" s="12"/>
      <c r="D231" s="73"/>
      <c r="E231" s="74"/>
      <c r="F231" s="93"/>
      <c r="G231" s="94"/>
      <c r="H231" s="94"/>
      <c r="I231" s="95"/>
      <c r="J231" s="84"/>
      <c r="K231" s="53"/>
      <c r="L231" s="11"/>
      <c r="M231" s="11"/>
      <c r="N231" s="37"/>
      <c r="O231" s="6"/>
      <c r="P231" s="6"/>
      <c r="Q231" s="26"/>
      <c r="R231" s="53"/>
      <c r="S231" s="11"/>
      <c r="T231" s="11"/>
      <c r="U231" s="6"/>
      <c r="V231" s="6"/>
      <c r="W231" s="40"/>
      <c r="X231" s="53"/>
      <c r="Y231" s="11"/>
      <c r="Z231" s="11"/>
      <c r="AA231" s="37"/>
      <c r="AB231" s="6"/>
      <c r="AC231" s="6"/>
      <c r="AD231" s="40"/>
      <c r="AE231" s="65"/>
      <c r="AF231" s="11"/>
      <c r="AG231" s="11"/>
      <c r="AH231" s="6"/>
      <c r="AI231" s="6"/>
      <c r="AJ231" s="6"/>
      <c r="AK231" s="40"/>
      <c r="AL231" s="65"/>
      <c r="AM231" s="11"/>
      <c r="AN231" s="11"/>
      <c r="AO231" s="6"/>
      <c r="AP231" s="6"/>
      <c r="AQ231" s="6"/>
      <c r="AR231" s="40"/>
      <c r="AS231" s="62"/>
      <c r="AT231" s="11"/>
      <c r="AU231" s="11"/>
      <c r="AV231" s="6"/>
      <c r="AW231" s="6"/>
      <c r="AX231" s="6"/>
      <c r="AY231" s="6"/>
      <c r="AZ231" s="68"/>
      <c r="BA231" s="11"/>
      <c r="BB231" s="11"/>
      <c r="BC231" s="6"/>
      <c r="BD231" s="6"/>
      <c r="BE231" s="6"/>
      <c r="BF231" s="6"/>
      <c r="BG231" s="68"/>
      <c r="BH231" s="11"/>
      <c r="BI231" s="11"/>
      <c r="BJ231" s="6"/>
      <c r="BK231" s="6"/>
      <c r="BL231" s="6"/>
      <c r="BM231" s="6"/>
      <c r="BN231" s="68"/>
      <c r="BO231" s="11"/>
      <c r="BP231" s="11"/>
      <c r="BQ231" s="10"/>
      <c r="BR231" s="10"/>
      <c r="BS231" s="10"/>
      <c r="BT231" s="10"/>
    </row>
    <row r="232" spans="2:72" x14ac:dyDescent="0.3">
      <c r="B232" s="25"/>
      <c r="C232" s="12"/>
      <c r="D232" s="73"/>
      <c r="E232" s="74"/>
      <c r="F232" s="93"/>
      <c r="G232" s="94"/>
      <c r="H232" s="94"/>
      <c r="I232" s="95"/>
      <c r="J232" s="84"/>
      <c r="K232" s="53"/>
      <c r="L232" s="11"/>
      <c r="M232" s="11"/>
      <c r="N232" s="37"/>
      <c r="O232" s="6"/>
      <c r="P232" s="6"/>
      <c r="Q232" s="26"/>
      <c r="R232" s="53"/>
      <c r="S232" s="11"/>
      <c r="T232" s="11"/>
      <c r="U232" s="6"/>
      <c r="V232" s="6"/>
      <c r="W232" s="40"/>
      <c r="X232" s="53"/>
      <c r="Y232" s="11"/>
      <c r="Z232" s="11"/>
      <c r="AA232" s="37"/>
      <c r="AB232" s="6"/>
      <c r="AC232" s="6"/>
      <c r="AD232" s="40"/>
      <c r="AE232" s="65"/>
      <c r="AF232" s="11"/>
      <c r="AG232" s="11"/>
      <c r="AH232" s="6"/>
      <c r="AI232" s="6"/>
      <c r="AJ232" s="6"/>
      <c r="AK232" s="40"/>
      <c r="AL232" s="65"/>
      <c r="AM232" s="11"/>
      <c r="AN232" s="11"/>
      <c r="AO232" s="6"/>
      <c r="AP232" s="6"/>
      <c r="AQ232" s="6"/>
      <c r="AR232" s="40"/>
      <c r="AS232" s="62"/>
      <c r="AT232" s="11"/>
      <c r="AU232" s="11"/>
      <c r="AV232" s="6"/>
      <c r="AW232" s="6"/>
      <c r="AX232" s="6"/>
      <c r="AY232" s="6"/>
      <c r="AZ232" s="68"/>
      <c r="BA232" s="11"/>
      <c r="BB232" s="11"/>
      <c r="BC232" s="6"/>
      <c r="BD232" s="6"/>
      <c r="BE232" s="6"/>
      <c r="BF232" s="6"/>
      <c r="BG232" s="68"/>
      <c r="BH232" s="11"/>
      <c r="BI232" s="11"/>
      <c r="BJ232" s="6"/>
      <c r="BK232" s="6"/>
      <c r="BL232" s="6"/>
      <c r="BM232" s="6"/>
      <c r="BN232" s="68"/>
      <c r="BO232" s="11"/>
      <c r="BP232" s="11"/>
      <c r="BQ232" s="10"/>
      <c r="BR232" s="10"/>
      <c r="BS232" s="10"/>
      <c r="BT232" s="10"/>
    </row>
    <row r="233" spans="2:72" x14ac:dyDescent="0.3">
      <c r="B233" s="24"/>
      <c r="C233" s="12"/>
      <c r="D233" s="73"/>
      <c r="E233" s="74"/>
      <c r="F233" s="93"/>
      <c r="G233" s="94"/>
      <c r="H233" s="94"/>
      <c r="I233" s="95"/>
      <c r="J233" s="84"/>
      <c r="K233" s="53"/>
      <c r="L233" s="11"/>
      <c r="M233" s="11"/>
      <c r="N233" s="37"/>
      <c r="O233" s="6"/>
      <c r="P233" s="6"/>
      <c r="Q233" s="26"/>
      <c r="R233" s="53"/>
      <c r="S233" s="11"/>
      <c r="T233" s="11"/>
      <c r="U233" s="6"/>
      <c r="V233" s="6"/>
      <c r="W233" s="40"/>
      <c r="X233" s="53"/>
      <c r="Y233" s="11"/>
      <c r="Z233" s="11"/>
      <c r="AA233" s="37"/>
      <c r="AB233" s="6"/>
      <c r="AC233" s="6"/>
      <c r="AD233" s="40"/>
      <c r="AE233" s="65"/>
      <c r="AF233" s="11"/>
      <c r="AG233" s="11"/>
      <c r="AH233" s="6"/>
      <c r="AI233" s="6"/>
      <c r="AJ233" s="6"/>
      <c r="AK233" s="40"/>
      <c r="AL233" s="65"/>
      <c r="AM233" s="11"/>
      <c r="AN233" s="11"/>
      <c r="AO233" s="6"/>
      <c r="AP233" s="6"/>
      <c r="AQ233" s="6"/>
      <c r="AR233" s="40"/>
      <c r="AS233" s="62"/>
      <c r="AT233" s="11"/>
      <c r="AU233" s="11"/>
      <c r="AV233" s="6"/>
      <c r="AW233" s="6"/>
      <c r="AX233" s="6"/>
      <c r="AY233" s="6"/>
      <c r="AZ233" s="68"/>
      <c r="BA233" s="11"/>
      <c r="BB233" s="11"/>
      <c r="BC233" s="6"/>
      <c r="BD233" s="6"/>
      <c r="BE233" s="6"/>
      <c r="BF233" s="6"/>
      <c r="BG233" s="68"/>
      <c r="BH233" s="11"/>
      <c r="BI233" s="11"/>
      <c r="BJ233" s="6"/>
      <c r="BK233" s="6"/>
      <c r="BL233" s="6"/>
      <c r="BM233" s="6"/>
      <c r="BN233" s="68"/>
      <c r="BO233" s="11"/>
      <c r="BP233" s="11"/>
      <c r="BQ233" s="10"/>
      <c r="BR233" s="10"/>
      <c r="BS233" s="10"/>
      <c r="BT233" s="10"/>
    </row>
    <row r="234" spans="2:72" x14ac:dyDescent="0.3">
      <c r="B234" s="23"/>
      <c r="C234" s="12"/>
      <c r="D234" s="73"/>
      <c r="E234" s="74"/>
      <c r="F234" s="93"/>
      <c r="G234" s="94"/>
      <c r="H234" s="94"/>
      <c r="I234" s="95"/>
      <c r="J234" s="84"/>
      <c r="K234" s="53"/>
      <c r="L234" s="11"/>
      <c r="M234" s="11"/>
      <c r="N234" s="37"/>
      <c r="O234" s="6"/>
      <c r="P234" s="6"/>
      <c r="Q234" s="26"/>
      <c r="R234" s="53"/>
      <c r="S234" s="11"/>
      <c r="T234" s="11"/>
      <c r="U234" s="6"/>
      <c r="V234" s="6"/>
      <c r="W234" s="40"/>
      <c r="X234" s="53"/>
      <c r="Y234" s="11"/>
      <c r="Z234" s="11"/>
      <c r="AA234" s="37"/>
      <c r="AB234" s="6"/>
      <c r="AC234" s="6"/>
      <c r="AD234" s="40"/>
      <c r="AE234" s="65"/>
      <c r="AF234" s="11"/>
      <c r="AG234" s="11"/>
      <c r="AH234" s="6"/>
      <c r="AI234" s="6"/>
      <c r="AJ234" s="6"/>
      <c r="AK234" s="40"/>
      <c r="AL234" s="65"/>
      <c r="AM234" s="11"/>
      <c r="AN234" s="11"/>
      <c r="AO234" s="6"/>
      <c r="AP234" s="6"/>
      <c r="AQ234" s="6"/>
      <c r="AR234" s="40"/>
      <c r="AS234" s="62"/>
      <c r="AT234" s="11"/>
      <c r="AU234" s="11"/>
      <c r="AV234" s="6"/>
      <c r="AW234" s="6"/>
      <c r="AX234" s="6"/>
      <c r="AY234" s="6"/>
      <c r="AZ234" s="68"/>
      <c r="BA234" s="11"/>
      <c r="BB234" s="11"/>
      <c r="BC234" s="6"/>
      <c r="BD234" s="6"/>
      <c r="BE234" s="6"/>
      <c r="BF234" s="6"/>
      <c r="BG234" s="68"/>
      <c r="BH234" s="11"/>
      <c r="BI234" s="11"/>
      <c r="BJ234" s="6"/>
      <c r="BK234" s="6"/>
      <c r="BL234" s="6"/>
      <c r="BM234" s="6"/>
      <c r="BN234" s="68"/>
      <c r="BO234" s="11"/>
      <c r="BP234" s="11"/>
      <c r="BQ234" s="10"/>
      <c r="BR234" s="10"/>
      <c r="BS234" s="10"/>
      <c r="BT234" s="10"/>
    </row>
    <row r="235" spans="2:72" x14ac:dyDescent="0.3">
      <c r="B235" s="23"/>
      <c r="C235" s="12"/>
      <c r="D235" s="73"/>
      <c r="E235" s="74"/>
      <c r="F235" s="93"/>
      <c r="G235" s="94"/>
      <c r="H235" s="94"/>
      <c r="I235" s="95"/>
      <c r="J235" s="84"/>
      <c r="K235" s="53"/>
      <c r="L235" s="11"/>
      <c r="M235" s="11"/>
      <c r="N235" s="37"/>
      <c r="O235" s="6"/>
      <c r="P235" s="6"/>
      <c r="Q235" s="26"/>
      <c r="R235" s="53"/>
      <c r="S235" s="11"/>
      <c r="T235" s="11"/>
      <c r="U235" s="6"/>
      <c r="V235" s="6"/>
      <c r="W235" s="40"/>
      <c r="X235" s="53"/>
      <c r="Y235" s="11"/>
      <c r="Z235" s="11"/>
      <c r="AA235" s="37"/>
      <c r="AB235" s="6"/>
      <c r="AC235" s="6"/>
      <c r="AD235" s="40"/>
      <c r="AE235" s="65"/>
      <c r="AF235" s="11"/>
      <c r="AG235" s="11"/>
      <c r="AH235" s="6"/>
      <c r="AI235" s="6"/>
      <c r="AJ235" s="6"/>
      <c r="AK235" s="40"/>
      <c r="AL235" s="65"/>
      <c r="AM235" s="11"/>
      <c r="AN235" s="11"/>
      <c r="AO235" s="6"/>
      <c r="AP235" s="6"/>
      <c r="AQ235" s="6"/>
      <c r="AR235" s="40"/>
      <c r="AS235" s="62"/>
      <c r="AT235" s="11"/>
      <c r="AU235" s="11"/>
      <c r="AV235" s="6"/>
      <c r="AW235" s="6"/>
      <c r="AX235" s="6"/>
      <c r="AY235" s="6"/>
      <c r="AZ235" s="68"/>
      <c r="BA235" s="11"/>
      <c r="BB235" s="11"/>
      <c r="BC235" s="6"/>
      <c r="BD235" s="6"/>
      <c r="BE235" s="6"/>
      <c r="BF235" s="6"/>
      <c r="BG235" s="68"/>
      <c r="BH235" s="11"/>
      <c r="BI235" s="11"/>
      <c r="BJ235" s="6"/>
      <c r="BK235" s="6"/>
      <c r="BL235" s="6"/>
      <c r="BM235" s="6"/>
      <c r="BN235" s="68"/>
      <c r="BO235" s="11"/>
      <c r="BP235" s="11"/>
      <c r="BQ235" s="10"/>
      <c r="BR235" s="10"/>
      <c r="BS235" s="10"/>
      <c r="BT235" s="10"/>
    </row>
    <row r="236" spans="2:72" x14ac:dyDescent="0.3">
      <c r="B236" s="23"/>
      <c r="C236" s="12"/>
      <c r="D236" s="73"/>
      <c r="E236" s="74"/>
      <c r="F236" s="93"/>
      <c r="G236" s="94"/>
      <c r="H236" s="94"/>
      <c r="I236" s="95"/>
      <c r="J236" s="84"/>
      <c r="K236" s="53"/>
      <c r="L236" s="11"/>
      <c r="M236" s="11"/>
      <c r="N236" s="37"/>
      <c r="O236" s="6"/>
      <c r="P236" s="6"/>
      <c r="Q236" s="26"/>
      <c r="R236" s="53"/>
      <c r="S236" s="11"/>
      <c r="T236" s="11"/>
      <c r="U236" s="6"/>
      <c r="V236" s="6"/>
      <c r="W236" s="40"/>
      <c r="X236" s="53"/>
      <c r="Y236" s="11"/>
      <c r="Z236" s="11"/>
      <c r="AA236" s="37"/>
      <c r="AB236" s="6"/>
      <c r="AC236" s="6"/>
      <c r="AD236" s="40"/>
      <c r="AE236" s="65"/>
      <c r="AF236" s="11"/>
      <c r="AG236" s="11"/>
      <c r="AH236" s="6"/>
      <c r="AI236" s="6"/>
      <c r="AJ236" s="6"/>
      <c r="AK236" s="40"/>
      <c r="AL236" s="65"/>
      <c r="AM236" s="11"/>
      <c r="AN236" s="11"/>
      <c r="AO236" s="6"/>
      <c r="AP236" s="6"/>
      <c r="AQ236" s="6"/>
      <c r="AR236" s="40"/>
      <c r="AS236" s="62"/>
      <c r="AT236" s="11"/>
      <c r="AU236" s="11"/>
      <c r="AV236" s="6"/>
      <c r="AW236" s="6"/>
      <c r="AX236" s="6"/>
      <c r="AY236" s="6"/>
      <c r="AZ236" s="68"/>
      <c r="BA236" s="11"/>
      <c r="BB236" s="11"/>
      <c r="BC236" s="6"/>
      <c r="BD236" s="6"/>
      <c r="BE236" s="6"/>
      <c r="BF236" s="6"/>
      <c r="BG236" s="68"/>
      <c r="BH236" s="11"/>
      <c r="BI236" s="11"/>
      <c r="BJ236" s="6"/>
      <c r="BK236" s="6"/>
      <c r="BL236" s="6"/>
      <c r="BM236" s="6"/>
      <c r="BN236" s="68"/>
      <c r="BO236" s="11"/>
      <c r="BP236" s="11"/>
      <c r="BQ236" s="10"/>
      <c r="BR236" s="10"/>
      <c r="BS236" s="10"/>
      <c r="BT236" s="10"/>
    </row>
    <row r="237" spans="2:72" x14ac:dyDescent="0.3">
      <c r="B237" s="23"/>
      <c r="C237" s="12"/>
      <c r="D237" s="73"/>
      <c r="E237" s="74"/>
      <c r="F237" s="93"/>
      <c r="G237" s="94"/>
      <c r="H237" s="94"/>
      <c r="I237" s="95"/>
      <c r="J237" s="84"/>
      <c r="K237" s="53"/>
      <c r="L237" s="11"/>
      <c r="M237" s="11"/>
      <c r="N237" s="37"/>
      <c r="O237" s="6"/>
      <c r="P237" s="6"/>
      <c r="Q237" s="26"/>
      <c r="R237" s="53"/>
      <c r="S237" s="11"/>
      <c r="T237" s="11"/>
      <c r="U237" s="6"/>
      <c r="V237" s="6"/>
      <c r="W237" s="40"/>
      <c r="X237" s="53"/>
      <c r="Y237" s="11"/>
      <c r="Z237" s="11"/>
      <c r="AA237" s="37"/>
      <c r="AB237" s="6"/>
      <c r="AC237" s="6"/>
      <c r="AD237" s="40"/>
      <c r="AE237" s="65"/>
      <c r="AF237" s="11"/>
      <c r="AG237" s="11"/>
      <c r="AH237" s="6"/>
      <c r="AI237" s="6"/>
      <c r="AJ237" s="6"/>
      <c r="AK237" s="40"/>
      <c r="AL237" s="65"/>
      <c r="AM237" s="11"/>
      <c r="AN237" s="11"/>
      <c r="AO237" s="6"/>
      <c r="AP237" s="6"/>
      <c r="AQ237" s="6"/>
      <c r="AR237" s="40"/>
      <c r="AS237" s="62"/>
      <c r="AT237" s="11"/>
      <c r="AU237" s="11"/>
      <c r="AV237" s="6"/>
      <c r="AW237" s="6"/>
      <c r="AX237" s="6"/>
      <c r="AY237" s="6"/>
      <c r="AZ237" s="68"/>
      <c r="BA237" s="11"/>
      <c r="BB237" s="11"/>
      <c r="BC237" s="6"/>
      <c r="BD237" s="6"/>
      <c r="BE237" s="6"/>
      <c r="BF237" s="6"/>
      <c r="BG237" s="68"/>
      <c r="BH237" s="11"/>
      <c r="BI237" s="11"/>
      <c r="BJ237" s="6"/>
      <c r="BK237" s="6"/>
      <c r="BL237" s="6"/>
      <c r="BM237" s="6"/>
      <c r="BN237" s="68"/>
      <c r="BO237" s="11"/>
      <c r="BP237" s="11"/>
      <c r="BQ237" s="10"/>
      <c r="BR237" s="10"/>
      <c r="BS237" s="10"/>
      <c r="BT237" s="10"/>
    </row>
    <row r="238" spans="2:72" x14ac:dyDescent="0.3">
      <c r="B238" s="23"/>
      <c r="C238" s="12"/>
      <c r="D238" s="73"/>
      <c r="E238" s="74"/>
      <c r="F238" s="93"/>
      <c r="G238" s="94"/>
      <c r="H238" s="94"/>
      <c r="I238" s="95"/>
      <c r="J238" s="84"/>
      <c r="K238" s="53"/>
      <c r="L238" s="11"/>
      <c r="M238" s="11"/>
      <c r="N238" s="37"/>
      <c r="O238" s="6"/>
      <c r="P238" s="6"/>
      <c r="Q238" s="26"/>
      <c r="R238" s="53"/>
      <c r="S238" s="11"/>
      <c r="T238" s="11"/>
      <c r="U238" s="6"/>
      <c r="V238" s="6"/>
      <c r="W238" s="40"/>
      <c r="X238" s="53"/>
      <c r="Y238" s="11"/>
      <c r="Z238" s="11"/>
      <c r="AA238" s="37"/>
      <c r="AB238" s="6"/>
      <c r="AC238" s="6"/>
      <c r="AD238" s="40"/>
      <c r="AE238" s="65"/>
      <c r="AF238" s="11"/>
      <c r="AG238" s="11"/>
      <c r="AH238" s="6"/>
      <c r="AI238" s="6"/>
      <c r="AJ238" s="6"/>
      <c r="AK238" s="40"/>
      <c r="AL238" s="65"/>
      <c r="AM238" s="11"/>
      <c r="AN238" s="11"/>
      <c r="AO238" s="6"/>
      <c r="AP238" s="6"/>
      <c r="AQ238" s="6"/>
      <c r="AR238" s="40"/>
      <c r="AS238" s="62"/>
      <c r="AT238" s="11"/>
      <c r="AU238" s="11"/>
      <c r="AV238" s="6"/>
      <c r="AW238" s="6"/>
      <c r="AX238" s="6"/>
      <c r="AY238" s="6"/>
      <c r="AZ238" s="68"/>
      <c r="BA238" s="11"/>
      <c r="BB238" s="11"/>
      <c r="BC238" s="6"/>
      <c r="BD238" s="6"/>
      <c r="BE238" s="6"/>
      <c r="BF238" s="6"/>
      <c r="BG238" s="68"/>
      <c r="BH238" s="11"/>
      <c r="BI238" s="11"/>
      <c r="BJ238" s="6"/>
      <c r="BK238" s="6"/>
      <c r="BL238" s="6"/>
      <c r="BM238" s="6"/>
      <c r="BN238" s="68"/>
      <c r="BO238" s="11"/>
      <c r="BP238" s="11"/>
      <c r="BQ238" s="10"/>
      <c r="BR238" s="10"/>
      <c r="BS238" s="10"/>
      <c r="BT238" s="10"/>
    </row>
    <row r="239" spans="2:72" x14ac:dyDescent="0.3">
      <c r="B239" s="23"/>
      <c r="C239" s="12"/>
      <c r="D239" s="73"/>
      <c r="E239" s="74"/>
      <c r="F239" s="93"/>
      <c r="G239" s="94"/>
      <c r="H239" s="94"/>
      <c r="I239" s="95"/>
      <c r="J239" s="84"/>
      <c r="K239" s="53"/>
      <c r="L239" s="11"/>
      <c r="M239" s="11"/>
      <c r="N239" s="37"/>
      <c r="O239" s="6"/>
      <c r="P239" s="6"/>
      <c r="Q239" s="26"/>
      <c r="R239" s="53"/>
      <c r="S239" s="11"/>
      <c r="T239" s="11"/>
      <c r="U239" s="6"/>
      <c r="V239" s="6"/>
      <c r="W239" s="40"/>
      <c r="X239" s="53"/>
      <c r="Y239" s="11"/>
      <c r="Z239" s="11"/>
      <c r="AA239" s="37"/>
      <c r="AB239" s="6"/>
      <c r="AC239" s="6"/>
      <c r="AD239" s="40"/>
      <c r="AE239" s="65"/>
      <c r="AF239" s="11"/>
      <c r="AG239" s="11"/>
      <c r="AH239" s="6"/>
      <c r="AI239" s="6"/>
      <c r="AJ239" s="6"/>
      <c r="AK239" s="40"/>
      <c r="AL239" s="65"/>
      <c r="AM239" s="11"/>
      <c r="AN239" s="11"/>
      <c r="AO239" s="6"/>
      <c r="AP239" s="6"/>
      <c r="AQ239" s="6"/>
      <c r="AR239" s="40"/>
      <c r="AS239" s="62"/>
      <c r="AT239" s="11"/>
      <c r="AU239" s="11"/>
      <c r="AV239" s="6"/>
      <c r="AW239" s="6"/>
      <c r="AX239" s="6"/>
      <c r="AY239" s="6"/>
      <c r="AZ239" s="68"/>
      <c r="BA239" s="11"/>
      <c r="BB239" s="11"/>
      <c r="BC239" s="6"/>
      <c r="BD239" s="6"/>
      <c r="BE239" s="6"/>
      <c r="BF239" s="6"/>
      <c r="BG239" s="68"/>
      <c r="BH239" s="11"/>
      <c r="BI239" s="11"/>
      <c r="BJ239" s="6"/>
      <c r="BK239" s="6"/>
      <c r="BL239" s="6"/>
      <c r="BM239" s="6"/>
      <c r="BN239" s="68"/>
      <c r="BO239" s="11"/>
      <c r="BP239" s="11"/>
      <c r="BQ239" s="10"/>
      <c r="BR239" s="10"/>
      <c r="BS239" s="10"/>
      <c r="BT239" s="10"/>
    </row>
    <row r="240" spans="2:72" x14ac:dyDescent="0.3">
      <c r="B240" s="23"/>
      <c r="C240" s="12"/>
      <c r="D240" s="73"/>
      <c r="E240" s="74"/>
      <c r="F240" s="93"/>
      <c r="G240" s="94"/>
      <c r="H240" s="94"/>
      <c r="I240" s="95"/>
      <c r="J240" s="84"/>
      <c r="K240" s="53"/>
      <c r="L240" s="11"/>
      <c r="M240" s="11"/>
      <c r="N240" s="37"/>
      <c r="O240" s="6"/>
      <c r="P240" s="6"/>
      <c r="Q240" s="26"/>
      <c r="R240" s="53"/>
      <c r="S240" s="11"/>
      <c r="T240" s="11"/>
      <c r="U240" s="6"/>
      <c r="V240" s="6"/>
      <c r="W240" s="40"/>
      <c r="X240" s="53"/>
      <c r="Y240" s="11"/>
      <c r="Z240" s="11"/>
      <c r="AA240" s="37"/>
      <c r="AB240" s="6"/>
      <c r="AC240" s="6"/>
      <c r="AD240" s="40"/>
      <c r="AE240" s="65"/>
      <c r="AF240" s="11"/>
      <c r="AG240" s="11"/>
      <c r="AH240" s="6"/>
      <c r="AI240" s="6"/>
      <c r="AJ240" s="6"/>
      <c r="AK240" s="40"/>
      <c r="AL240" s="65"/>
      <c r="AM240" s="11"/>
      <c r="AN240" s="11"/>
      <c r="AO240" s="6"/>
      <c r="AP240" s="6"/>
      <c r="AQ240" s="6"/>
      <c r="AR240" s="40"/>
      <c r="AS240" s="62"/>
      <c r="AT240" s="11"/>
      <c r="AU240" s="11"/>
      <c r="AV240" s="6"/>
      <c r="AW240" s="6"/>
      <c r="AX240" s="6"/>
      <c r="AY240" s="6"/>
      <c r="AZ240" s="68"/>
      <c r="BA240" s="11"/>
      <c r="BB240" s="11"/>
      <c r="BC240" s="6"/>
      <c r="BD240" s="6"/>
      <c r="BE240" s="6"/>
      <c r="BF240" s="6"/>
      <c r="BG240" s="68"/>
      <c r="BH240" s="11"/>
      <c r="BI240" s="11"/>
      <c r="BJ240" s="6"/>
      <c r="BK240" s="6"/>
      <c r="BL240" s="6"/>
      <c r="BM240" s="6"/>
      <c r="BN240" s="68"/>
      <c r="BO240" s="11"/>
      <c r="BP240" s="11"/>
      <c r="BQ240" s="10"/>
      <c r="BR240" s="10"/>
      <c r="BS240" s="10"/>
      <c r="BT240" s="10"/>
    </row>
    <row r="241" spans="2:72" x14ac:dyDescent="0.3">
      <c r="B241" s="23"/>
      <c r="C241" s="12"/>
      <c r="D241" s="73"/>
      <c r="E241" s="74"/>
      <c r="F241" s="93"/>
      <c r="G241" s="94"/>
      <c r="H241" s="94"/>
      <c r="I241" s="95"/>
      <c r="J241" s="84"/>
      <c r="K241" s="53"/>
      <c r="L241" s="11"/>
      <c r="M241" s="11"/>
      <c r="N241" s="37"/>
      <c r="O241" s="6"/>
      <c r="P241" s="6"/>
      <c r="Q241" s="26"/>
      <c r="R241" s="53"/>
      <c r="S241" s="11"/>
      <c r="T241" s="11"/>
      <c r="U241" s="6"/>
      <c r="V241" s="6"/>
      <c r="W241" s="40"/>
      <c r="X241" s="53"/>
      <c r="Y241" s="11"/>
      <c r="Z241" s="11"/>
      <c r="AA241" s="37"/>
      <c r="AB241" s="6"/>
      <c r="AC241" s="6"/>
      <c r="AD241" s="40"/>
      <c r="AE241" s="65"/>
      <c r="AF241" s="11"/>
      <c r="AG241" s="11"/>
      <c r="AH241" s="6"/>
      <c r="AI241" s="6"/>
      <c r="AJ241" s="6"/>
      <c r="AK241" s="40"/>
      <c r="AL241" s="65"/>
      <c r="AM241" s="11"/>
      <c r="AN241" s="11"/>
      <c r="AO241" s="6"/>
      <c r="AP241" s="6"/>
      <c r="AQ241" s="6"/>
      <c r="AR241" s="40"/>
      <c r="AS241" s="62"/>
      <c r="AT241" s="11"/>
      <c r="AU241" s="11"/>
      <c r="AV241" s="6"/>
      <c r="AW241" s="6"/>
      <c r="AX241" s="6"/>
      <c r="AY241" s="6"/>
      <c r="AZ241" s="68"/>
      <c r="BA241" s="11"/>
      <c r="BB241" s="11"/>
      <c r="BC241" s="6"/>
      <c r="BD241" s="6"/>
      <c r="BE241" s="6"/>
      <c r="BF241" s="6"/>
      <c r="BG241" s="68"/>
      <c r="BH241" s="11"/>
      <c r="BI241" s="11"/>
      <c r="BJ241" s="6"/>
      <c r="BK241" s="6"/>
      <c r="BL241" s="6"/>
      <c r="BM241" s="6"/>
      <c r="BN241" s="68"/>
      <c r="BO241" s="11"/>
      <c r="BP241" s="11"/>
      <c r="BQ241" s="10"/>
      <c r="BR241" s="10"/>
      <c r="BS241" s="10"/>
      <c r="BT241" s="10"/>
    </row>
    <row r="242" spans="2:72" x14ac:dyDescent="0.3">
      <c r="B242" s="23"/>
      <c r="C242" s="12"/>
      <c r="D242" s="73"/>
      <c r="E242" s="74"/>
      <c r="F242" s="93"/>
      <c r="G242" s="94"/>
      <c r="H242" s="94"/>
      <c r="I242" s="95"/>
      <c r="J242" s="84"/>
      <c r="K242" s="53"/>
      <c r="L242" s="11"/>
      <c r="M242" s="11"/>
      <c r="N242" s="37"/>
      <c r="O242" s="6"/>
      <c r="P242" s="6"/>
      <c r="Q242" s="26"/>
      <c r="R242" s="53"/>
      <c r="S242" s="11"/>
      <c r="T242" s="11"/>
      <c r="U242" s="6"/>
      <c r="V242" s="6"/>
      <c r="W242" s="40"/>
      <c r="X242" s="53"/>
      <c r="Y242" s="11"/>
      <c r="Z242" s="11"/>
      <c r="AA242" s="37"/>
      <c r="AB242" s="6"/>
      <c r="AC242" s="6"/>
      <c r="AD242" s="40"/>
      <c r="AE242" s="65"/>
      <c r="AF242" s="11"/>
      <c r="AG242" s="11"/>
      <c r="AH242" s="6"/>
      <c r="AI242" s="6"/>
      <c r="AJ242" s="6"/>
      <c r="AK242" s="40"/>
      <c r="AL242" s="65"/>
      <c r="AM242" s="11"/>
      <c r="AN242" s="11"/>
      <c r="AO242" s="6"/>
      <c r="AP242" s="6"/>
      <c r="AQ242" s="6"/>
      <c r="AR242" s="40"/>
      <c r="AS242" s="62"/>
      <c r="AT242" s="11"/>
      <c r="AU242" s="11"/>
      <c r="AV242" s="6"/>
      <c r="AW242" s="6"/>
      <c r="AX242" s="6"/>
      <c r="AY242" s="6"/>
      <c r="AZ242" s="68"/>
      <c r="BA242" s="11"/>
      <c r="BB242" s="11"/>
      <c r="BC242" s="6"/>
      <c r="BD242" s="6"/>
      <c r="BE242" s="6"/>
      <c r="BF242" s="6"/>
      <c r="BG242" s="68"/>
      <c r="BH242" s="11"/>
      <c r="BI242" s="11"/>
      <c r="BJ242" s="6"/>
      <c r="BK242" s="6"/>
      <c r="BL242" s="6"/>
      <c r="BM242" s="6"/>
      <c r="BN242" s="68"/>
      <c r="BO242" s="11"/>
      <c r="BP242" s="11"/>
      <c r="BQ242" s="10"/>
      <c r="BR242" s="10"/>
      <c r="BS242" s="10"/>
      <c r="BT242" s="10"/>
    </row>
    <row r="243" spans="2:72" x14ac:dyDescent="0.3">
      <c r="B243" s="23"/>
      <c r="C243" s="12"/>
      <c r="D243" s="73"/>
      <c r="E243" s="74"/>
      <c r="F243" s="93"/>
      <c r="G243" s="94"/>
      <c r="H243" s="94"/>
      <c r="I243" s="95"/>
      <c r="J243" s="84"/>
      <c r="K243" s="53"/>
      <c r="L243" s="11"/>
      <c r="M243" s="11"/>
      <c r="N243" s="37"/>
      <c r="O243" s="6"/>
      <c r="P243" s="6"/>
      <c r="Q243" s="26"/>
      <c r="R243" s="53"/>
      <c r="S243" s="11"/>
      <c r="T243" s="11"/>
      <c r="U243" s="6"/>
      <c r="V243" s="6"/>
      <c r="W243" s="40"/>
      <c r="X243" s="53"/>
      <c r="Y243" s="11"/>
      <c r="Z243" s="11"/>
      <c r="AA243" s="37"/>
      <c r="AB243" s="6"/>
      <c r="AC243" s="6"/>
      <c r="AD243" s="40"/>
      <c r="AE243" s="65"/>
      <c r="AF243" s="11"/>
      <c r="AG243" s="11"/>
      <c r="AH243" s="6"/>
      <c r="AI243" s="6"/>
      <c r="AJ243" s="6"/>
      <c r="AK243" s="40"/>
      <c r="AL243" s="65"/>
      <c r="AM243" s="11"/>
      <c r="AN243" s="11"/>
      <c r="AO243" s="6"/>
      <c r="AP243" s="6"/>
      <c r="AQ243" s="6"/>
      <c r="AR243" s="40"/>
      <c r="AS243" s="62"/>
      <c r="AT243" s="11"/>
      <c r="AU243" s="11"/>
      <c r="AV243" s="6"/>
      <c r="AW243" s="6"/>
      <c r="AX243" s="6"/>
      <c r="AY243" s="6"/>
      <c r="AZ243" s="68"/>
      <c r="BA243" s="11"/>
      <c r="BB243" s="11"/>
      <c r="BC243" s="6"/>
      <c r="BD243" s="6"/>
      <c r="BE243" s="6"/>
      <c r="BF243" s="6"/>
      <c r="BG243" s="68"/>
      <c r="BH243" s="11"/>
      <c r="BI243" s="11"/>
      <c r="BJ243" s="6"/>
      <c r="BK243" s="6"/>
      <c r="BL243" s="6"/>
      <c r="BM243" s="6"/>
      <c r="BN243" s="68"/>
      <c r="BO243" s="11"/>
      <c r="BP243" s="11"/>
      <c r="BQ243" s="10"/>
      <c r="BR243" s="10"/>
      <c r="BS243" s="10"/>
      <c r="BT243" s="10"/>
    </row>
    <row r="244" spans="2:72" x14ac:dyDescent="0.3">
      <c r="B244" s="23"/>
      <c r="C244" s="12"/>
      <c r="D244" s="73"/>
      <c r="E244" s="74"/>
      <c r="F244" s="93"/>
      <c r="G244" s="94"/>
      <c r="H244" s="94"/>
      <c r="I244" s="95"/>
      <c r="J244" s="84"/>
      <c r="K244" s="53"/>
      <c r="L244" s="11"/>
      <c r="M244" s="11"/>
      <c r="N244" s="37"/>
      <c r="O244" s="6"/>
      <c r="P244" s="6"/>
      <c r="Q244" s="26"/>
      <c r="R244" s="53"/>
      <c r="S244" s="11"/>
      <c r="T244" s="11"/>
      <c r="U244" s="6"/>
      <c r="V244" s="6"/>
      <c r="W244" s="40"/>
      <c r="X244" s="53"/>
      <c r="Y244" s="11"/>
      <c r="Z244" s="11"/>
      <c r="AA244" s="37"/>
      <c r="AB244" s="6"/>
      <c r="AC244" s="6"/>
      <c r="AD244" s="40"/>
      <c r="AE244" s="65"/>
      <c r="AF244" s="11"/>
      <c r="AG244" s="11"/>
      <c r="AH244" s="6"/>
      <c r="AI244" s="6"/>
      <c r="AJ244" s="6"/>
      <c r="AK244" s="40"/>
      <c r="AL244" s="65"/>
      <c r="AM244" s="11"/>
      <c r="AN244" s="11"/>
      <c r="AO244" s="6"/>
      <c r="AP244" s="6"/>
      <c r="AQ244" s="6"/>
      <c r="AR244" s="40"/>
      <c r="AS244" s="62"/>
      <c r="AT244" s="11"/>
      <c r="AU244" s="11"/>
      <c r="AV244" s="6"/>
      <c r="AW244" s="6"/>
      <c r="AX244" s="6"/>
      <c r="AY244" s="6"/>
      <c r="AZ244" s="68"/>
      <c r="BA244" s="11"/>
      <c r="BB244" s="11"/>
      <c r="BC244" s="6"/>
      <c r="BD244" s="6"/>
      <c r="BE244" s="6"/>
      <c r="BF244" s="6"/>
      <c r="BG244" s="68"/>
      <c r="BH244" s="11"/>
      <c r="BI244" s="11"/>
      <c r="BJ244" s="6"/>
      <c r="BK244" s="6"/>
      <c r="BL244" s="6"/>
      <c r="BM244" s="6"/>
      <c r="BN244" s="68"/>
      <c r="BO244" s="11"/>
      <c r="BP244" s="11"/>
      <c r="BQ244" s="10"/>
      <c r="BR244" s="10"/>
      <c r="BS244" s="10"/>
      <c r="BT244" s="10"/>
    </row>
    <row r="245" spans="2:72" x14ac:dyDescent="0.3">
      <c r="B245" s="23"/>
      <c r="C245" s="12"/>
      <c r="D245" s="73"/>
      <c r="E245" s="74"/>
      <c r="F245" s="93"/>
      <c r="G245" s="94"/>
      <c r="H245" s="94"/>
      <c r="I245" s="95"/>
      <c r="J245" s="84"/>
      <c r="K245" s="53"/>
      <c r="L245" s="11"/>
      <c r="M245" s="11"/>
      <c r="N245" s="37"/>
      <c r="O245" s="6"/>
      <c r="P245" s="6"/>
      <c r="Q245" s="26"/>
      <c r="R245" s="53"/>
      <c r="S245" s="11"/>
      <c r="T245" s="11"/>
      <c r="U245" s="6"/>
      <c r="V245" s="6"/>
      <c r="W245" s="40"/>
      <c r="X245" s="53"/>
      <c r="Y245" s="11"/>
      <c r="Z245" s="11"/>
      <c r="AA245" s="37"/>
      <c r="AB245" s="6"/>
      <c r="AC245" s="6"/>
      <c r="AD245" s="40"/>
      <c r="AE245" s="65"/>
      <c r="AF245" s="11"/>
      <c r="AG245" s="11"/>
      <c r="AH245" s="6"/>
      <c r="AI245" s="6"/>
      <c r="AJ245" s="6"/>
      <c r="AK245" s="40"/>
      <c r="AL245" s="65"/>
      <c r="AM245" s="11"/>
      <c r="AN245" s="11"/>
      <c r="AO245" s="6"/>
      <c r="AP245" s="6"/>
      <c r="AQ245" s="6"/>
      <c r="AR245" s="40"/>
      <c r="AS245" s="62"/>
      <c r="AT245" s="11"/>
      <c r="AU245" s="11"/>
      <c r="AV245" s="6"/>
      <c r="AW245" s="6"/>
      <c r="AX245" s="6"/>
      <c r="AY245" s="6"/>
      <c r="AZ245" s="68"/>
      <c r="BA245" s="11"/>
      <c r="BB245" s="11"/>
      <c r="BC245" s="6"/>
      <c r="BD245" s="6"/>
      <c r="BE245" s="6"/>
      <c r="BF245" s="6"/>
      <c r="BG245" s="68"/>
      <c r="BH245" s="11"/>
      <c r="BI245" s="11"/>
      <c r="BJ245" s="6"/>
      <c r="BK245" s="6"/>
      <c r="BL245" s="6"/>
      <c r="BM245" s="6"/>
      <c r="BN245" s="68"/>
      <c r="BO245" s="11"/>
      <c r="BP245" s="11"/>
      <c r="BQ245" s="10"/>
      <c r="BR245" s="10"/>
      <c r="BS245" s="10"/>
      <c r="BT245" s="10"/>
    </row>
    <row r="246" spans="2:72" x14ac:dyDescent="0.3">
      <c r="B246" s="23"/>
      <c r="C246" s="12"/>
      <c r="D246" s="73"/>
      <c r="E246" s="74"/>
      <c r="F246" s="93"/>
      <c r="G246" s="94"/>
      <c r="H246" s="94"/>
      <c r="I246" s="95"/>
      <c r="J246" s="84"/>
      <c r="K246" s="53"/>
      <c r="L246" s="11"/>
      <c r="M246" s="11"/>
      <c r="N246" s="37"/>
      <c r="O246" s="6"/>
      <c r="P246" s="6"/>
      <c r="Q246" s="26"/>
      <c r="R246" s="53"/>
      <c r="S246" s="11"/>
      <c r="T246" s="11"/>
      <c r="U246" s="6"/>
      <c r="V246" s="6"/>
      <c r="W246" s="40"/>
      <c r="X246" s="53"/>
      <c r="Y246" s="11"/>
      <c r="Z246" s="11"/>
      <c r="AA246" s="37"/>
      <c r="AB246" s="6"/>
      <c r="AC246" s="6"/>
      <c r="AD246" s="40"/>
      <c r="AE246" s="65"/>
      <c r="AF246" s="11"/>
      <c r="AG246" s="11"/>
      <c r="AH246" s="6"/>
      <c r="AI246" s="6"/>
      <c r="AJ246" s="6"/>
      <c r="AK246" s="40"/>
      <c r="AL246" s="65"/>
      <c r="AM246" s="11"/>
      <c r="AN246" s="11"/>
      <c r="AO246" s="6"/>
      <c r="AP246" s="6"/>
      <c r="AQ246" s="6"/>
      <c r="AR246" s="40"/>
      <c r="AS246" s="62"/>
      <c r="AT246" s="11"/>
      <c r="AU246" s="11"/>
      <c r="AV246" s="6"/>
      <c r="AW246" s="6"/>
      <c r="AX246" s="6"/>
      <c r="AY246" s="6"/>
      <c r="AZ246" s="68"/>
      <c r="BA246" s="11"/>
      <c r="BB246" s="11"/>
      <c r="BC246" s="6"/>
      <c r="BD246" s="6"/>
      <c r="BE246" s="6"/>
      <c r="BF246" s="6"/>
      <c r="BG246" s="68"/>
      <c r="BH246" s="11"/>
      <c r="BI246" s="11"/>
      <c r="BJ246" s="6"/>
      <c r="BK246" s="6"/>
      <c r="BL246" s="6"/>
      <c r="BM246" s="6"/>
      <c r="BN246" s="68"/>
      <c r="BO246" s="11"/>
      <c r="BP246" s="11"/>
      <c r="BQ246" s="10"/>
      <c r="BR246" s="10"/>
      <c r="BS246" s="10"/>
      <c r="BT246" s="10"/>
    </row>
    <row r="247" spans="2:72" x14ac:dyDescent="0.3">
      <c r="B247" s="23"/>
      <c r="C247" s="12"/>
      <c r="D247" s="73"/>
      <c r="E247" s="74"/>
      <c r="F247" s="93"/>
      <c r="G247" s="94"/>
      <c r="H247" s="94"/>
      <c r="I247" s="95"/>
      <c r="J247" s="84"/>
      <c r="K247" s="53"/>
      <c r="L247" s="11"/>
      <c r="M247" s="11"/>
      <c r="N247" s="37"/>
      <c r="O247" s="6"/>
      <c r="P247" s="6"/>
      <c r="Q247" s="26"/>
      <c r="R247" s="53"/>
      <c r="S247" s="11"/>
      <c r="T247" s="11"/>
      <c r="U247" s="6"/>
      <c r="V247" s="6"/>
      <c r="W247" s="40"/>
      <c r="X247" s="53"/>
      <c r="Y247" s="11"/>
      <c r="Z247" s="11"/>
      <c r="AA247" s="37"/>
      <c r="AB247" s="6"/>
      <c r="AC247" s="6"/>
      <c r="AD247" s="40"/>
      <c r="AE247" s="65"/>
      <c r="AF247" s="11"/>
      <c r="AG247" s="11"/>
      <c r="AH247" s="6"/>
      <c r="AI247" s="6"/>
      <c r="AJ247" s="6"/>
      <c r="AK247" s="40"/>
      <c r="AL247" s="65"/>
      <c r="AM247" s="11"/>
      <c r="AN247" s="11"/>
      <c r="AO247" s="6"/>
      <c r="AP247" s="6"/>
      <c r="AQ247" s="6"/>
      <c r="AR247" s="40"/>
      <c r="AS247" s="62"/>
      <c r="AT247" s="11"/>
      <c r="AU247" s="11"/>
      <c r="AV247" s="6"/>
      <c r="AW247" s="6"/>
      <c r="AX247" s="6"/>
      <c r="AY247" s="6"/>
      <c r="AZ247" s="68"/>
      <c r="BA247" s="11"/>
      <c r="BB247" s="11"/>
      <c r="BC247" s="6"/>
      <c r="BD247" s="6"/>
      <c r="BE247" s="6"/>
      <c r="BF247" s="6"/>
      <c r="BG247" s="68"/>
      <c r="BH247" s="11"/>
      <c r="BI247" s="11"/>
      <c r="BJ247" s="6"/>
      <c r="BK247" s="6"/>
      <c r="BL247" s="6"/>
      <c r="BM247" s="6"/>
      <c r="BN247" s="68"/>
      <c r="BO247" s="11"/>
      <c r="BP247" s="11"/>
      <c r="BQ247" s="10"/>
      <c r="BR247" s="10"/>
      <c r="BS247" s="10"/>
      <c r="BT247" s="10"/>
    </row>
    <row r="248" spans="2:72" x14ac:dyDescent="0.3">
      <c r="B248" s="23"/>
      <c r="C248" s="12"/>
      <c r="D248" s="73"/>
      <c r="E248" s="74"/>
      <c r="F248" s="93"/>
      <c r="G248" s="94"/>
      <c r="H248" s="94"/>
      <c r="I248" s="95"/>
      <c r="J248" s="84"/>
      <c r="K248" s="53"/>
      <c r="L248" s="11"/>
      <c r="M248" s="11"/>
      <c r="N248" s="37"/>
      <c r="O248" s="6"/>
      <c r="P248" s="6"/>
      <c r="Q248" s="26"/>
      <c r="R248" s="53"/>
      <c r="S248" s="11"/>
      <c r="T248" s="11"/>
      <c r="U248" s="6"/>
      <c r="V248" s="6"/>
      <c r="W248" s="40"/>
      <c r="X248" s="53"/>
      <c r="Y248" s="11"/>
      <c r="Z248" s="11"/>
      <c r="AA248" s="37"/>
      <c r="AB248" s="6"/>
      <c r="AC248" s="6"/>
      <c r="AD248" s="40"/>
      <c r="AE248" s="65"/>
      <c r="AF248" s="11"/>
      <c r="AG248" s="11"/>
      <c r="AH248" s="6"/>
      <c r="AI248" s="6"/>
      <c r="AJ248" s="6"/>
      <c r="AK248" s="40"/>
      <c r="AL248" s="65"/>
      <c r="AM248" s="11"/>
      <c r="AN248" s="11"/>
      <c r="AO248" s="6"/>
      <c r="AP248" s="6"/>
      <c r="AQ248" s="6"/>
      <c r="AR248" s="40"/>
      <c r="AS248" s="62"/>
      <c r="AT248" s="11"/>
      <c r="AU248" s="11"/>
      <c r="AV248" s="6"/>
      <c r="AW248" s="6"/>
      <c r="AX248" s="6"/>
      <c r="AY248" s="6"/>
      <c r="AZ248" s="68"/>
      <c r="BA248" s="11"/>
      <c r="BB248" s="11"/>
      <c r="BC248" s="6"/>
      <c r="BD248" s="6"/>
      <c r="BE248" s="6"/>
      <c r="BF248" s="6"/>
      <c r="BG248" s="68"/>
      <c r="BH248" s="11"/>
      <c r="BI248" s="11"/>
      <c r="BJ248" s="6"/>
      <c r="BK248" s="6"/>
      <c r="BL248" s="6"/>
      <c r="BM248" s="6"/>
      <c r="BN248" s="68"/>
      <c r="BO248" s="11"/>
      <c r="BP248" s="11"/>
      <c r="BQ248" s="10"/>
      <c r="BR248" s="10"/>
      <c r="BS248" s="10"/>
      <c r="BT248" s="10"/>
    </row>
    <row r="249" spans="2:72" x14ac:dyDescent="0.3">
      <c r="B249" s="23"/>
      <c r="C249" s="12"/>
      <c r="D249" s="73"/>
      <c r="E249" s="74"/>
      <c r="F249" s="93"/>
      <c r="G249" s="94"/>
      <c r="H249" s="94"/>
      <c r="I249" s="95"/>
      <c r="J249" s="84"/>
      <c r="K249" s="53"/>
      <c r="L249" s="11"/>
      <c r="M249" s="11"/>
      <c r="N249" s="37"/>
      <c r="O249" s="6"/>
      <c r="P249" s="6"/>
      <c r="Q249" s="26"/>
      <c r="R249" s="53"/>
      <c r="S249" s="11"/>
      <c r="T249" s="11"/>
      <c r="U249" s="6"/>
      <c r="V249" s="6"/>
      <c r="W249" s="40"/>
      <c r="X249" s="53"/>
      <c r="Y249" s="11"/>
      <c r="Z249" s="11"/>
      <c r="AA249" s="37"/>
      <c r="AB249" s="6"/>
      <c r="AC249" s="6"/>
      <c r="AD249" s="40"/>
      <c r="AE249" s="65"/>
      <c r="AF249" s="11"/>
      <c r="AG249" s="11"/>
      <c r="AH249" s="6"/>
      <c r="AI249" s="6"/>
      <c r="AJ249" s="6"/>
      <c r="AK249" s="40"/>
      <c r="AL249" s="65"/>
      <c r="AM249" s="11"/>
      <c r="AN249" s="11"/>
      <c r="AO249" s="6"/>
      <c r="AP249" s="6"/>
      <c r="AQ249" s="6"/>
      <c r="AR249" s="40"/>
      <c r="AS249" s="62"/>
      <c r="AT249" s="11"/>
      <c r="AU249" s="11"/>
      <c r="AV249" s="6"/>
      <c r="AW249" s="6"/>
      <c r="AX249" s="6"/>
      <c r="AY249" s="6"/>
      <c r="AZ249" s="68"/>
      <c r="BA249" s="11"/>
      <c r="BB249" s="11"/>
      <c r="BC249" s="6"/>
      <c r="BD249" s="6"/>
      <c r="BE249" s="6"/>
      <c r="BF249" s="6"/>
      <c r="BG249" s="68"/>
      <c r="BH249" s="11"/>
      <c r="BI249" s="11"/>
      <c r="BJ249" s="6"/>
      <c r="BK249" s="6"/>
      <c r="BL249" s="6"/>
      <c r="BM249" s="6"/>
      <c r="BN249" s="68"/>
      <c r="BO249" s="11"/>
      <c r="BP249" s="11"/>
      <c r="BQ249" s="10"/>
      <c r="BR249" s="10"/>
      <c r="BS249" s="10"/>
      <c r="BT249" s="10"/>
    </row>
    <row r="250" spans="2:72" x14ac:dyDescent="0.3">
      <c r="B250" s="23"/>
      <c r="C250" s="12"/>
      <c r="D250" s="73"/>
      <c r="E250" s="74"/>
      <c r="F250" s="93"/>
      <c r="G250" s="94"/>
      <c r="H250" s="94"/>
      <c r="I250" s="95"/>
      <c r="J250" s="84"/>
      <c r="K250" s="53"/>
      <c r="L250" s="11"/>
      <c r="M250" s="11"/>
      <c r="N250" s="37"/>
      <c r="O250" s="6"/>
      <c r="P250" s="6"/>
      <c r="Q250" s="26"/>
      <c r="R250" s="53"/>
      <c r="S250" s="11"/>
      <c r="T250" s="11"/>
      <c r="U250" s="6"/>
      <c r="V250" s="6"/>
      <c r="W250" s="40"/>
      <c r="X250" s="53"/>
      <c r="Y250" s="11"/>
      <c r="Z250" s="11"/>
      <c r="AA250" s="37"/>
      <c r="AB250" s="6"/>
      <c r="AC250" s="6"/>
      <c r="AD250" s="40"/>
      <c r="AE250" s="65"/>
      <c r="AF250" s="11"/>
      <c r="AG250" s="11"/>
      <c r="AH250" s="6"/>
      <c r="AI250" s="6"/>
      <c r="AJ250" s="6"/>
      <c r="AK250" s="40"/>
      <c r="AL250" s="65"/>
      <c r="AM250" s="11"/>
      <c r="AN250" s="11"/>
      <c r="AO250" s="6"/>
      <c r="AP250" s="6"/>
      <c r="AQ250" s="6"/>
      <c r="AR250" s="40"/>
      <c r="AS250" s="62"/>
      <c r="AT250" s="11"/>
      <c r="AU250" s="11"/>
      <c r="AV250" s="6"/>
      <c r="AW250" s="6"/>
      <c r="AX250" s="6"/>
      <c r="AY250" s="6"/>
      <c r="AZ250" s="68"/>
      <c r="BA250" s="11"/>
      <c r="BB250" s="11"/>
      <c r="BC250" s="6"/>
      <c r="BD250" s="6"/>
      <c r="BE250" s="6"/>
      <c r="BF250" s="6"/>
      <c r="BG250" s="68"/>
      <c r="BH250" s="11"/>
      <c r="BI250" s="11"/>
      <c r="BJ250" s="6"/>
      <c r="BK250" s="6"/>
      <c r="BL250" s="6"/>
      <c r="BM250" s="6"/>
      <c r="BN250" s="68"/>
      <c r="BO250" s="11"/>
      <c r="BP250" s="11"/>
      <c r="BQ250" s="10"/>
      <c r="BR250" s="10"/>
      <c r="BS250" s="10"/>
      <c r="BT250" s="10"/>
    </row>
    <row r="251" spans="2:72" x14ac:dyDescent="0.3">
      <c r="B251" s="23"/>
      <c r="C251" s="12"/>
      <c r="D251" s="73"/>
      <c r="E251" s="74"/>
      <c r="F251" s="93"/>
      <c r="G251" s="94"/>
      <c r="H251" s="94"/>
      <c r="I251" s="95"/>
      <c r="J251" s="84"/>
      <c r="K251" s="53"/>
      <c r="L251" s="11"/>
      <c r="M251" s="11"/>
      <c r="N251" s="37"/>
      <c r="O251" s="6"/>
      <c r="P251" s="6"/>
      <c r="Q251" s="26"/>
      <c r="R251" s="53"/>
      <c r="S251" s="11"/>
      <c r="T251" s="11"/>
      <c r="U251" s="6"/>
      <c r="V251" s="6"/>
      <c r="W251" s="40"/>
      <c r="X251" s="53"/>
      <c r="Y251" s="11"/>
      <c r="Z251" s="11"/>
      <c r="AA251" s="37"/>
      <c r="AB251" s="6"/>
      <c r="AC251" s="6"/>
      <c r="AD251" s="40"/>
      <c r="AE251" s="65"/>
      <c r="AF251" s="11"/>
      <c r="AG251" s="11"/>
      <c r="AH251" s="6"/>
      <c r="AI251" s="6"/>
      <c r="AJ251" s="6"/>
      <c r="AK251" s="40"/>
      <c r="AL251" s="65"/>
      <c r="AM251" s="11"/>
      <c r="AN251" s="11"/>
      <c r="AO251" s="6"/>
      <c r="AP251" s="6"/>
      <c r="AQ251" s="6"/>
      <c r="AR251" s="40"/>
      <c r="AS251" s="62"/>
      <c r="AT251" s="11"/>
      <c r="AU251" s="11"/>
      <c r="AV251" s="6"/>
      <c r="AW251" s="6"/>
      <c r="AX251" s="6"/>
      <c r="AY251" s="6"/>
      <c r="AZ251" s="68"/>
      <c r="BA251" s="11"/>
      <c r="BB251" s="11"/>
      <c r="BC251" s="6"/>
      <c r="BD251" s="6"/>
      <c r="BE251" s="6"/>
      <c r="BF251" s="6"/>
      <c r="BG251" s="68"/>
      <c r="BH251" s="11"/>
      <c r="BI251" s="11"/>
      <c r="BJ251" s="6"/>
      <c r="BK251" s="6"/>
      <c r="BL251" s="6"/>
      <c r="BM251" s="6"/>
      <c r="BN251" s="68"/>
      <c r="BO251" s="11"/>
      <c r="BP251" s="11"/>
      <c r="BQ251" s="10"/>
      <c r="BR251" s="10"/>
      <c r="BS251" s="10"/>
      <c r="BT251" s="10"/>
    </row>
    <row r="252" spans="2:72" x14ac:dyDescent="0.3">
      <c r="B252" s="23"/>
      <c r="C252" s="12"/>
      <c r="D252" s="73"/>
      <c r="E252" s="74"/>
      <c r="F252" s="93"/>
      <c r="G252" s="94"/>
      <c r="H252" s="94"/>
      <c r="I252" s="95"/>
      <c r="J252" s="84"/>
      <c r="K252" s="53"/>
      <c r="L252" s="11"/>
      <c r="M252" s="11"/>
      <c r="N252" s="37"/>
      <c r="O252" s="6"/>
      <c r="P252" s="6"/>
      <c r="Q252" s="26"/>
      <c r="R252" s="53"/>
      <c r="S252" s="11"/>
      <c r="T252" s="11"/>
      <c r="U252" s="6"/>
      <c r="V252" s="6"/>
      <c r="W252" s="40"/>
      <c r="X252" s="53"/>
      <c r="Y252" s="11"/>
      <c r="Z252" s="11"/>
      <c r="AA252" s="37"/>
      <c r="AB252" s="6"/>
      <c r="AC252" s="6"/>
      <c r="AD252" s="40"/>
      <c r="AE252" s="65"/>
      <c r="AF252" s="11"/>
      <c r="AG252" s="11"/>
      <c r="AH252" s="6"/>
      <c r="AI252" s="6"/>
      <c r="AJ252" s="6"/>
      <c r="AK252" s="40"/>
      <c r="AL252" s="65"/>
      <c r="AM252" s="11"/>
      <c r="AN252" s="11"/>
      <c r="AO252" s="6"/>
      <c r="AP252" s="6"/>
      <c r="AQ252" s="6"/>
      <c r="AR252" s="40"/>
      <c r="AS252" s="62"/>
      <c r="AT252" s="11"/>
      <c r="AU252" s="11"/>
      <c r="AV252" s="6"/>
      <c r="AW252" s="6"/>
      <c r="AX252" s="6"/>
      <c r="AY252" s="6"/>
      <c r="AZ252" s="68"/>
      <c r="BA252" s="11"/>
      <c r="BB252" s="11"/>
      <c r="BC252" s="6"/>
      <c r="BD252" s="6"/>
      <c r="BE252" s="6"/>
      <c r="BF252" s="6"/>
      <c r="BG252" s="68"/>
      <c r="BH252" s="11"/>
      <c r="BI252" s="11"/>
      <c r="BJ252" s="6"/>
      <c r="BK252" s="6"/>
      <c r="BL252" s="6"/>
      <c r="BM252" s="6"/>
      <c r="BN252" s="68"/>
      <c r="BO252" s="11"/>
      <c r="BP252" s="11"/>
      <c r="BQ252" s="10"/>
      <c r="BR252" s="10"/>
      <c r="BS252" s="10"/>
      <c r="BT252" s="10"/>
    </row>
    <row r="253" spans="2:72" x14ac:dyDescent="0.3">
      <c r="B253" s="23"/>
      <c r="C253" s="12"/>
      <c r="D253" s="73"/>
      <c r="E253" s="74"/>
      <c r="F253" s="93"/>
      <c r="G253" s="94"/>
      <c r="H253" s="94"/>
      <c r="I253" s="95"/>
      <c r="J253" s="84"/>
      <c r="K253" s="53"/>
      <c r="L253" s="11"/>
      <c r="M253" s="11"/>
      <c r="N253" s="37"/>
      <c r="O253" s="6"/>
      <c r="P253" s="6"/>
      <c r="Q253" s="26"/>
      <c r="R253" s="53"/>
      <c r="S253" s="11"/>
      <c r="T253" s="11"/>
      <c r="U253" s="6"/>
      <c r="V253" s="6"/>
      <c r="W253" s="40"/>
      <c r="X253" s="53"/>
      <c r="Y253" s="11"/>
      <c r="Z253" s="11"/>
      <c r="AA253" s="37"/>
      <c r="AB253" s="6"/>
      <c r="AC253" s="6"/>
      <c r="AD253" s="40"/>
      <c r="AE253" s="65"/>
      <c r="AF253" s="11"/>
      <c r="AG253" s="11"/>
      <c r="AH253" s="6"/>
      <c r="AI253" s="6"/>
      <c r="AJ253" s="6"/>
      <c r="AK253" s="40"/>
      <c r="AL253" s="65"/>
      <c r="AM253" s="11"/>
      <c r="AN253" s="11"/>
      <c r="AO253" s="6"/>
      <c r="AP253" s="6"/>
      <c r="AQ253" s="6"/>
      <c r="AR253" s="40"/>
      <c r="AS253" s="62"/>
      <c r="AT253" s="11"/>
      <c r="AU253" s="11"/>
      <c r="AV253" s="6"/>
      <c r="AW253" s="6"/>
      <c r="AX253" s="6"/>
      <c r="AY253" s="6"/>
      <c r="AZ253" s="68"/>
      <c r="BA253" s="11"/>
      <c r="BB253" s="11"/>
      <c r="BC253" s="6"/>
      <c r="BD253" s="6"/>
      <c r="BE253" s="6"/>
      <c r="BF253" s="6"/>
      <c r="BG253" s="68"/>
      <c r="BH253" s="11"/>
      <c r="BI253" s="11"/>
      <c r="BJ253" s="6"/>
      <c r="BK253" s="6"/>
      <c r="BL253" s="6"/>
      <c r="BM253" s="6"/>
      <c r="BN253" s="68"/>
      <c r="BO253" s="11"/>
      <c r="BP253" s="11"/>
      <c r="BQ253" s="10"/>
      <c r="BR253" s="10"/>
      <c r="BS253" s="10"/>
      <c r="BT253" s="10"/>
    </row>
    <row r="254" spans="2:72" x14ac:dyDescent="0.3">
      <c r="B254" s="23"/>
      <c r="C254" s="12"/>
      <c r="D254" s="73"/>
      <c r="E254" s="74"/>
      <c r="F254" s="93"/>
      <c r="G254" s="94"/>
      <c r="H254" s="94"/>
      <c r="I254" s="95"/>
      <c r="J254" s="84"/>
      <c r="K254" s="53"/>
      <c r="L254" s="11"/>
      <c r="M254" s="11"/>
      <c r="N254" s="37"/>
      <c r="O254" s="6"/>
      <c r="P254" s="6"/>
      <c r="Q254" s="26"/>
      <c r="R254" s="53"/>
      <c r="S254" s="11"/>
      <c r="T254" s="11"/>
      <c r="U254" s="6"/>
      <c r="V254" s="6"/>
      <c r="W254" s="40"/>
      <c r="X254" s="53"/>
      <c r="Y254" s="11"/>
      <c r="Z254" s="11"/>
      <c r="AA254" s="37"/>
      <c r="AB254" s="6"/>
      <c r="AC254" s="6"/>
      <c r="AD254" s="40"/>
      <c r="AE254" s="65"/>
      <c r="AF254" s="11"/>
      <c r="AG254" s="11"/>
      <c r="AH254" s="6"/>
      <c r="AI254" s="6"/>
      <c r="AJ254" s="6"/>
      <c r="AK254" s="40"/>
      <c r="AL254" s="65"/>
      <c r="AM254" s="11"/>
      <c r="AN254" s="11"/>
      <c r="AO254" s="6"/>
      <c r="AP254" s="6"/>
      <c r="AQ254" s="6"/>
      <c r="AR254" s="40"/>
      <c r="AS254" s="62"/>
      <c r="AT254" s="11"/>
      <c r="AU254" s="11"/>
      <c r="AV254" s="6"/>
      <c r="AW254" s="6"/>
      <c r="AX254" s="6"/>
      <c r="AY254" s="6"/>
      <c r="AZ254" s="68"/>
      <c r="BA254" s="11"/>
      <c r="BB254" s="11"/>
      <c r="BC254" s="6"/>
      <c r="BD254" s="6"/>
      <c r="BE254" s="6"/>
      <c r="BF254" s="6"/>
      <c r="BG254" s="68"/>
      <c r="BH254" s="11"/>
      <c r="BI254" s="11"/>
      <c r="BJ254" s="6"/>
      <c r="BK254" s="6"/>
      <c r="BL254" s="6"/>
      <c r="BM254" s="6"/>
      <c r="BN254" s="68"/>
      <c r="BO254" s="11"/>
      <c r="BP254" s="11"/>
      <c r="BQ254" s="10"/>
      <c r="BR254" s="10"/>
      <c r="BS254" s="10"/>
      <c r="BT254" s="10"/>
    </row>
    <row r="255" spans="2:72" x14ac:dyDescent="0.3">
      <c r="B255" s="23"/>
      <c r="C255" s="12"/>
      <c r="D255" s="73"/>
      <c r="E255" s="74"/>
      <c r="F255" s="93"/>
      <c r="G255" s="94"/>
      <c r="H255" s="94"/>
      <c r="I255" s="95"/>
      <c r="J255" s="84"/>
      <c r="K255" s="53"/>
      <c r="L255" s="11"/>
      <c r="M255" s="11"/>
      <c r="N255" s="37"/>
      <c r="O255" s="6"/>
      <c r="P255" s="6"/>
      <c r="Q255" s="26"/>
      <c r="R255" s="53"/>
      <c r="S255" s="11"/>
      <c r="T255" s="11"/>
      <c r="U255" s="6"/>
      <c r="V255" s="6"/>
      <c r="W255" s="40"/>
      <c r="X255" s="53"/>
      <c r="Y255" s="11"/>
      <c r="Z255" s="11"/>
      <c r="AA255" s="37"/>
      <c r="AB255" s="6"/>
      <c r="AC255" s="6"/>
      <c r="AD255" s="40"/>
      <c r="AE255" s="65"/>
      <c r="AF255" s="11"/>
      <c r="AG255" s="11"/>
      <c r="AH255" s="6"/>
      <c r="AI255" s="6"/>
      <c r="AJ255" s="6"/>
      <c r="AK255" s="40"/>
      <c r="AL255" s="65"/>
      <c r="AM255" s="11"/>
      <c r="AN255" s="11"/>
      <c r="AO255" s="6"/>
      <c r="AP255" s="6"/>
      <c r="AQ255" s="6"/>
      <c r="AR255" s="40"/>
      <c r="AS255" s="62"/>
      <c r="AT255" s="11"/>
      <c r="AU255" s="11"/>
      <c r="AV255" s="6"/>
      <c r="AW255" s="6"/>
      <c r="AX255" s="6"/>
      <c r="AY255" s="6"/>
      <c r="AZ255" s="68"/>
      <c r="BA255" s="11"/>
      <c r="BB255" s="11"/>
      <c r="BC255" s="6"/>
      <c r="BD255" s="6"/>
      <c r="BE255" s="6"/>
      <c r="BF255" s="6"/>
      <c r="BG255" s="68"/>
      <c r="BH255" s="11"/>
      <c r="BI255" s="11"/>
      <c r="BJ255" s="6"/>
      <c r="BK255" s="6"/>
      <c r="BL255" s="6"/>
      <c r="BM255" s="6"/>
      <c r="BN255" s="68"/>
      <c r="BO255" s="11"/>
      <c r="BP255" s="11"/>
      <c r="BQ255" s="10"/>
      <c r="BR255" s="10"/>
      <c r="BS255" s="10"/>
      <c r="BT255" s="10"/>
    </row>
    <row r="256" spans="2:72" x14ac:dyDescent="0.3">
      <c r="B256" s="23"/>
      <c r="C256" s="12"/>
      <c r="D256" s="73"/>
      <c r="E256" s="74"/>
      <c r="F256" s="93"/>
      <c r="G256" s="94"/>
      <c r="H256" s="94"/>
      <c r="I256" s="95"/>
      <c r="J256" s="84"/>
      <c r="K256" s="53"/>
      <c r="L256" s="11"/>
      <c r="M256" s="11"/>
      <c r="N256" s="37"/>
      <c r="O256" s="6"/>
      <c r="P256" s="6"/>
      <c r="Q256" s="26"/>
      <c r="R256" s="53"/>
      <c r="S256" s="11"/>
      <c r="T256" s="11"/>
      <c r="U256" s="6"/>
      <c r="V256" s="6"/>
      <c r="W256" s="40"/>
      <c r="X256" s="53"/>
      <c r="Y256" s="11"/>
      <c r="Z256" s="11"/>
      <c r="AA256" s="37"/>
      <c r="AB256" s="6"/>
      <c r="AC256" s="6"/>
      <c r="AD256" s="40"/>
      <c r="AE256" s="65"/>
      <c r="AF256" s="11"/>
      <c r="AG256" s="11"/>
      <c r="AH256" s="6"/>
      <c r="AI256" s="6"/>
      <c r="AJ256" s="6"/>
      <c r="AK256" s="40"/>
      <c r="AL256" s="65"/>
      <c r="AM256" s="11"/>
      <c r="AN256" s="11"/>
      <c r="AO256" s="6"/>
      <c r="AP256" s="6"/>
      <c r="AQ256" s="6"/>
      <c r="AR256" s="40"/>
      <c r="AS256" s="62"/>
      <c r="AT256" s="11"/>
      <c r="AU256" s="11"/>
      <c r="AV256" s="6"/>
      <c r="AW256" s="6"/>
      <c r="AX256" s="6"/>
      <c r="AY256" s="6"/>
      <c r="AZ256" s="68"/>
      <c r="BA256" s="11"/>
      <c r="BB256" s="11"/>
      <c r="BC256" s="6"/>
      <c r="BD256" s="6"/>
      <c r="BE256" s="6"/>
      <c r="BF256" s="6"/>
      <c r="BG256" s="68"/>
      <c r="BH256" s="11"/>
      <c r="BI256" s="11"/>
      <c r="BJ256" s="6"/>
      <c r="BK256" s="6"/>
      <c r="BL256" s="6"/>
      <c r="BM256" s="6"/>
      <c r="BN256" s="68"/>
      <c r="BO256" s="11"/>
      <c r="BP256" s="11"/>
      <c r="BQ256" s="10"/>
      <c r="BR256" s="10"/>
      <c r="BS256" s="10"/>
      <c r="BT256" s="10"/>
    </row>
    <row r="257" spans="1:72" x14ac:dyDescent="0.3">
      <c r="B257" s="23"/>
      <c r="C257" s="12"/>
      <c r="D257" s="73"/>
      <c r="E257" s="74"/>
      <c r="F257" s="93"/>
      <c r="G257" s="94"/>
      <c r="H257" s="94"/>
      <c r="I257" s="95"/>
      <c r="J257" s="84"/>
      <c r="K257" s="53"/>
      <c r="L257" s="11"/>
      <c r="M257" s="11"/>
      <c r="N257" s="37"/>
      <c r="O257" s="6"/>
      <c r="P257" s="6"/>
      <c r="Q257" s="26"/>
      <c r="R257" s="53"/>
      <c r="S257" s="11"/>
      <c r="T257" s="11"/>
      <c r="U257" s="6"/>
      <c r="V257" s="6"/>
      <c r="W257" s="40"/>
      <c r="X257" s="53"/>
      <c r="Y257" s="11"/>
      <c r="Z257" s="11"/>
      <c r="AA257" s="37"/>
      <c r="AB257" s="6"/>
      <c r="AC257" s="6"/>
      <c r="AD257" s="40"/>
      <c r="AE257" s="65"/>
      <c r="AF257" s="11"/>
      <c r="AG257" s="11"/>
      <c r="AH257" s="6"/>
      <c r="AI257" s="6"/>
      <c r="AJ257" s="6"/>
      <c r="AK257" s="40"/>
      <c r="AL257" s="65"/>
      <c r="AM257" s="11"/>
      <c r="AN257" s="11"/>
      <c r="AO257" s="6"/>
      <c r="AP257" s="6"/>
      <c r="AQ257" s="6"/>
      <c r="AR257" s="40"/>
      <c r="AS257" s="62"/>
      <c r="AT257" s="11"/>
      <c r="AU257" s="11"/>
      <c r="AV257" s="6"/>
      <c r="AW257" s="6"/>
      <c r="AX257" s="6"/>
      <c r="AY257" s="6"/>
      <c r="AZ257" s="68"/>
      <c r="BA257" s="11"/>
      <c r="BB257" s="11"/>
      <c r="BC257" s="6"/>
      <c r="BD257" s="6"/>
      <c r="BE257" s="6"/>
      <c r="BF257" s="6"/>
      <c r="BG257" s="68"/>
      <c r="BH257" s="11"/>
      <c r="BI257" s="11"/>
      <c r="BJ257" s="6"/>
      <c r="BK257" s="6"/>
      <c r="BL257" s="6"/>
      <c r="BM257" s="6"/>
      <c r="BN257" s="68"/>
      <c r="BO257" s="11"/>
      <c r="BP257" s="11"/>
      <c r="BQ257" s="10"/>
      <c r="BR257" s="10"/>
      <c r="BS257" s="10"/>
      <c r="BT257" s="10"/>
    </row>
    <row r="258" spans="1:72" x14ac:dyDescent="0.3">
      <c r="B258" s="23"/>
      <c r="C258" s="12"/>
      <c r="D258" s="73"/>
      <c r="E258" s="74"/>
      <c r="F258" s="93"/>
      <c r="G258" s="94"/>
      <c r="H258" s="94"/>
      <c r="I258" s="95"/>
      <c r="J258" s="84"/>
      <c r="K258" s="53"/>
      <c r="L258" s="11"/>
      <c r="M258" s="11"/>
      <c r="N258" s="37"/>
      <c r="O258" s="6"/>
      <c r="P258" s="6"/>
      <c r="Q258" s="26"/>
      <c r="R258" s="53"/>
      <c r="S258" s="11"/>
      <c r="T258" s="11"/>
      <c r="U258" s="6"/>
      <c r="V258" s="6"/>
      <c r="W258" s="40"/>
      <c r="X258" s="53"/>
      <c r="Y258" s="11"/>
      <c r="Z258" s="11"/>
      <c r="AA258" s="37"/>
      <c r="AB258" s="6"/>
      <c r="AC258" s="6"/>
      <c r="AD258" s="40"/>
      <c r="AE258" s="65"/>
      <c r="AF258" s="11"/>
      <c r="AG258" s="11"/>
      <c r="AH258" s="6"/>
      <c r="AI258" s="6"/>
      <c r="AJ258" s="6"/>
      <c r="AK258" s="40"/>
      <c r="AL258" s="65"/>
      <c r="AM258" s="11"/>
      <c r="AN258" s="11"/>
      <c r="AO258" s="6"/>
      <c r="AP258" s="6"/>
      <c r="AQ258" s="6"/>
      <c r="AR258" s="40"/>
      <c r="AS258" s="62"/>
      <c r="AT258" s="11"/>
      <c r="AU258" s="11"/>
      <c r="AV258" s="6"/>
      <c r="AW258" s="6"/>
      <c r="AX258" s="6"/>
      <c r="AY258" s="6"/>
      <c r="AZ258" s="68"/>
      <c r="BA258" s="11"/>
      <c r="BB258" s="11"/>
      <c r="BC258" s="6"/>
      <c r="BD258" s="6"/>
      <c r="BE258" s="6"/>
      <c r="BF258" s="6"/>
      <c r="BG258" s="68"/>
      <c r="BH258" s="11"/>
      <c r="BI258" s="11"/>
      <c r="BJ258" s="6"/>
      <c r="BK258" s="6"/>
      <c r="BL258" s="6"/>
      <c r="BM258" s="6"/>
      <c r="BN258" s="68"/>
      <c r="BO258" s="11"/>
      <c r="BP258" s="11"/>
      <c r="BQ258" s="10"/>
      <c r="BR258" s="10"/>
      <c r="BS258" s="10"/>
      <c r="BT258" s="10"/>
    </row>
    <row r="259" spans="1:72" x14ac:dyDescent="0.3">
      <c r="B259" s="23"/>
      <c r="C259" s="12"/>
      <c r="D259" s="73"/>
      <c r="E259" s="74"/>
      <c r="F259" s="93"/>
      <c r="G259" s="94"/>
      <c r="H259" s="94"/>
      <c r="I259" s="95"/>
      <c r="J259" s="84"/>
      <c r="K259" s="53"/>
      <c r="L259" s="11"/>
      <c r="M259" s="11"/>
      <c r="N259" s="37"/>
      <c r="O259" s="6"/>
      <c r="P259" s="6"/>
      <c r="Q259" s="26"/>
      <c r="R259" s="53"/>
      <c r="S259" s="11"/>
      <c r="T259" s="11"/>
      <c r="U259" s="6"/>
      <c r="V259" s="6"/>
      <c r="W259" s="40"/>
      <c r="X259" s="53"/>
      <c r="Y259" s="11"/>
      <c r="Z259" s="11"/>
      <c r="AA259" s="37"/>
      <c r="AB259" s="6"/>
      <c r="AC259" s="6"/>
      <c r="AD259" s="40"/>
      <c r="AE259" s="65"/>
      <c r="AF259" s="11"/>
      <c r="AG259" s="11"/>
      <c r="AH259" s="6"/>
      <c r="AI259" s="6"/>
      <c r="AJ259" s="6"/>
      <c r="AK259" s="40"/>
      <c r="AL259" s="65"/>
      <c r="AM259" s="11"/>
      <c r="AN259" s="11"/>
      <c r="AO259" s="6"/>
      <c r="AP259" s="6"/>
      <c r="AQ259" s="6"/>
      <c r="AR259" s="40"/>
      <c r="AS259" s="62"/>
      <c r="AT259" s="11"/>
      <c r="AU259" s="11"/>
      <c r="AV259" s="6"/>
      <c r="AW259" s="6"/>
      <c r="AX259" s="6"/>
      <c r="AY259" s="6"/>
      <c r="AZ259" s="68"/>
      <c r="BA259" s="11"/>
      <c r="BB259" s="11"/>
      <c r="BC259" s="6"/>
      <c r="BD259" s="6"/>
      <c r="BE259" s="6"/>
      <c r="BF259" s="6"/>
      <c r="BG259" s="68"/>
      <c r="BH259" s="11"/>
      <c r="BI259" s="11"/>
      <c r="BJ259" s="6"/>
      <c r="BK259" s="6"/>
      <c r="BL259" s="6"/>
      <c r="BM259" s="6"/>
      <c r="BN259" s="68"/>
      <c r="BO259" s="11"/>
      <c r="BP259" s="11"/>
      <c r="BQ259" s="10"/>
      <c r="BR259" s="10"/>
      <c r="BS259" s="10"/>
      <c r="BT259" s="10"/>
    </row>
    <row r="260" spans="1:72" x14ac:dyDescent="0.3">
      <c r="A260" s="18"/>
      <c r="B260" s="13"/>
      <c r="C260" s="14"/>
      <c r="D260" s="75"/>
      <c r="E260" s="76"/>
      <c r="F260" s="96"/>
      <c r="G260" s="97"/>
      <c r="H260" s="97"/>
      <c r="I260" s="96"/>
      <c r="J260" s="85"/>
      <c r="K260" s="53"/>
      <c r="L260" s="11"/>
      <c r="M260" s="11"/>
      <c r="N260" s="37"/>
      <c r="O260" s="6"/>
      <c r="P260" s="6"/>
      <c r="Q260" s="26"/>
      <c r="R260" s="53"/>
      <c r="S260" s="11"/>
      <c r="T260" s="11"/>
      <c r="U260" s="6"/>
      <c r="V260" s="6"/>
      <c r="W260" s="40"/>
      <c r="X260" s="53"/>
      <c r="Y260" s="11"/>
      <c r="Z260" s="11"/>
      <c r="AA260" s="37"/>
      <c r="AB260" s="6"/>
      <c r="AC260" s="6"/>
      <c r="AD260" s="40"/>
      <c r="AE260" s="65"/>
      <c r="AF260" s="11"/>
      <c r="AG260" s="11"/>
      <c r="AH260" s="6"/>
      <c r="AI260" s="6"/>
      <c r="AJ260" s="6"/>
      <c r="AK260" s="40"/>
      <c r="AL260" s="65"/>
      <c r="AM260" s="11"/>
      <c r="AN260" s="11"/>
      <c r="AO260" s="6"/>
      <c r="AP260" s="6"/>
      <c r="AQ260" s="6"/>
      <c r="AR260" s="40"/>
      <c r="AS260" s="62"/>
      <c r="AT260" s="11"/>
      <c r="AU260" s="11"/>
      <c r="AV260" s="6"/>
      <c r="AW260" s="6"/>
      <c r="AX260" s="6"/>
      <c r="AY260" s="6"/>
      <c r="AZ260" s="68"/>
      <c r="BA260" s="11"/>
      <c r="BB260" s="11"/>
      <c r="BC260" s="6"/>
      <c r="BD260" s="6"/>
      <c r="BE260" s="6"/>
      <c r="BF260" s="6"/>
      <c r="BG260" s="68"/>
      <c r="BH260" s="11"/>
      <c r="BI260" s="11"/>
      <c r="BJ260" s="6"/>
      <c r="BK260" s="6"/>
      <c r="BL260" s="6"/>
      <c r="BM260" s="6"/>
      <c r="BN260" s="68"/>
      <c r="BO260" s="11"/>
      <c r="BP260" s="11"/>
      <c r="BQ260" s="10"/>
      <c r="BR260" s="10"/>
      <c r="BS260" s="10"/>
      <c r="BT260" s="10"/>
    </row>
    <row r="261" spans="1:72" x14ac:dyDescent="0.3">
      <c r="B261" s="13"/>
      <c r="C261" s="14"/>
      <c r="D261" s="75"/>
      <c r="E261" s="76"/>
      <c r="F261" s="96"/>
      <c r="G261" s="97"/>
      <c r="H261" s="97"/>
      <c r="I261" s="96"/>
      <c r="J261" s="85"/>
      <c r="K261" s="53"/>
      <c r="L261" s="11"/>
      <c r="M261" s="11"/>
      <c r="N261" s="37"/>
      <c r="O261" s="6"/>
      <c r="P261" s="6"/>
      <c r="Q261" s="26"/>
      <c r="R261" s="53"/>
      <c r="S261" s="11"/>
      <c r="T261" s="11"/>
      <c r="U261" s="6"/>
      <c r="V261" s="6"/>
      <c r="W261" s="40"/>
      <c r="X261" s="53"/>
      <c r="Y261" s="11"/>
      <c r="Z261" s="11"/>
      <c r="AA261" s="37"/>
      <c r="AB261" s="6"/>
      <c r="AC261" s="6"/>
      <c r="AD261" s="40"/>
      <c r="AE261" s="65"/>
      <c r="AF261" s="11"/>
      <c r="AG261" s="11"/>
      <c r="AH261" s="6"/>
      <c r="AI261" s="6"/>
      <c r="AJ261" s="6"/>
      <c r="AK261" s="40"/>
      <c r="AL261" s="65"/>
      <c r="AM261" s="11"/>
      <c r="AN261" s="11"/>
      <c r="AO261" s="6"/>
      <c r="AP261" s="6"/>
      <c r="AQ261" s="6"/>
      <c r="AR261" s="40"/>
      <c r="AS261" s="62"/>
      <c r="AT261" s="11"/>
      <c r="AU261" s="11"/>
      <c r="AV261" s="6"/>
      <c r="AW261" s="6"/>
      <c r="AX261" s="6"/>
      <c r="AY261" s="6"/>
      <c r="AZ261" s="68"/>
      <c r="BA261" s="11"/>
      <c r="BB261" s="11"/>
      <c r="BC261" s="6"/>
      <c r="BD261" s="6"/>
      <c r="BE261" s="6"/>
      <c r="BF261" s="6"/>
      <c r="BG261" s="68"/>
      <c r="BH261" s="11"/>
      <c r="BI261" s="11"/>
      <c r="BJ261" s="6"/>
      <c r="BK261" s="6"/>
      <c r="BL261" s="6"/>
      <c r="BM261" s="6"/>
      <c r="BN261" s="68"/>
      <c r="BO261" s="11"/>
      <c r="BP261" s="11"/>
      <c r="BQ261" s="10"/>
      <c r="BR261" s="10"/>
      <c r="BS261" s="10"/>
      <c r="BT261" s="10"/>
    </row>
    <row r="262" spans="1:72" x14ac:dyDescent="0.3">
      <c r="B262" s="13"/>
      <c r="C262" s="14"/>
      <c r="D262" s="75"/>
      <c r="E262" s="76"/>
      <c r="F262" s="96"/>
      <c r="G262" s="97"/>
      <c r="H262" s="97"/>
      <c r="I262" s="96"/>
      <c r="J262" s="85"/>
      <c r="K262" s="53"/>
      <c r="L262" s="11"/>
      <c r="M262" s="11"/>
      <c r="N262" s="37"/>
      <c r="O262" s="6"/>
      <c r="P262" s="6"/>
      <c r="Q262" s="26"/>
      <c r="R262" s="53"/>
      <c r="S262" s="11"/>
      <c r="T262" s="11"/>
      <c r="U262" s="6"/>
      <c r="V262" s="6"/>
      <c r="W262" s="40"/>
      <c r="X262" s="53"/>
      <c r="Y262" s="11"/>
      <c r="Z262" s="11"/>
      <c r="AA262" s="37"/>
      <c r="AB262" s="6"/>
      <c r="AC262" s="6"/>
      <c r="AD262" s="40"/>
      <c r="AE262" s="65"/>
      <c r="AF262" s="11"/>
      <c r="AG262" s="11"/>
      <c r="AH262" s="6"/>
      <c r="AI262" s="6"/>
      <c r="AJ262" s="6"/>
      <c r="AK262" s="40"/>
      <c r="AL262" s="65"/>
      <c r="AM262" s="11"/>
      <c r="AN262" s="11"/>
      <c r="AO262" s="6"/>
      <c r="AP262" s="6"/>
      <c r="AQ262" s="6"/>
      <c r="AR262" s="40"/>
      <c r="AS262" s="62"/>
      <c r="AT262" s="11"/>
      <c r="AU262" s="11"/>
      <c r="AV262" s="6"/>
      <c r="AW262" s="6"/>
      <c r="AX262" s="6"/>
      <c r="AY262" s="6"/>
      <c r="AZ262" s="68"/>
      <c r="BA262" s="11"/>
      <c r="BB262" s="11"/>
      <c r="BC262" s="6"/>
      <c r="BD262" s="6"/>
      <c r="BE262" s="6"/>
      <c r="BF262" s="6"/>
      <c r="BG262" s="68"/>
      <c r="BH262" s="11"/>
      <c r="BI262" s="11"/>
      <c r="BJ262" s="6"/>
      <c r="BK262" s="6"/>
      <c r="BL262" s="6"/>
      <c r="BM262" s="6"/>
      <c r="BN262" s="68"/>
      <c r="BO262" s="11"/>
      <c r="BP262" s="11"/>
      <c r="BQ262" s="10"/>
      <c r="BR262" s="10"/>
      <c r="BS262" s="10"/>
      <c r="BT262" s="10"/>
    </row>
    <row r="263" spans="1:72" x14ac:dyDescent="0.3">
      <c r="B263" s="13"/>
      <c r="C263" s="14"/>
      <c r="D263" s="75"/>
      <c r="E263" s="76"/>
      <c r="F263" s="96"/>
      <c r="G263" s="97"/>
      <c r="H263" s="97"/>
      <c r="I263" s="96"/>
      <c r="J263" s="85"/>
      <c r="K263" s="53"/>
      <c r="L263" s="11"/>
      <c r="M263" s="11"/>
      <c r="N263" s="37"/>
      <c r="O263" s="6"/>
      <c r="P263" s="6"/>
      <c r="Q263" s="26"/>
      <c r="R263" s="53"/>
      <c r="S263" s="11"/>
      <c r="T263" s="11"/>
      <c r="U263" s="6"/>
      <c r="V263" s="6"/>
      <c r="W263" s="40"/>
      <c r="X263" s="53"/>
      <c r="Y263" s="11"/>
      <c r="Z263" s="11"/>
      <c r="AA263" s="37"/>
      <c r="AB263" s="6"/>
      <c r="AC263" s="6"/>
      <c r="AD263" s="40"/>
      <c r="AE263" s="65"/>
      <c r="AF263" s="11"/>
      <c r="AG263" s="11"/>
      <c r="AH263" s="6"/>
      <c r="AI263" s="6"/>
      <c r="AJ263" s="6"/>
      <c r="AK263" s="40"/>
      <c r="AL263" s="65"/>
      <c r="AM263" s="11"/>
      <c r="AN263" s="11"/>
      <c r="AO263" s="6"/>
      <c r="AP263" s="6"/>
      <c r="AQ263" s="6"/>
      <c r="AR263" s="40"/>
      <c r="AS263" s="62"/>
      <c r="AT263" s="11"/>
      <c r="AU263" s="11"/>
      <c r="AV263" s="6"/>
      <c r="AW263" s="6"/>
      <c r="AX263" s="6"/>
      <c r="AY263" s="6"/>
      <c r="AZ263" s="68"/>
      <c r="BA263" s="11"/>
      <c r="BB263" s="11"/>
      <c r="BC263" s="6"/>
      <c r="BD263" s="6"/>
      <c r="BE263" s="6"/>
      <c r="BF263" s="6"/>
      <c r="BG263" s="68"/>
      <c r="BH263" s="11"/>
      <c r="BI263" s="11"/>
      <c r="BJ263" s="6"/>
      <c r="BK263" s="6"/>
      <c r="BL263" s="6"/>
      <c r="BM263" s="6"/>
      <c r="BN263" s="68"/>
      <c r="BO263" s="11"/>
      <c r="BP263" s="11"/>
      <c r="BQ263" s="10"/>
      <c r="BR263" s="10"/>
      <c r="BS263" s="10"/>
      <c r="BT263" s="10"/>
    </row>
    <row r="264" spans="1:72" x14ac:dyDescent="0.3">
      <c r="B264" s="13"/>
      <c r="C264" s="14"/>
      <c r="D264" s="75"/>
      <c r="E264" s="76"/>
      <c r="F264" s="96"/>
      <c r="G264" s="97"/>
      <c r="H264" s="97"/>
      <c r="I264" s="96"/>
      <c r="J264" s="85"/>
      <c r="K264" s="53"/>
      <c r="L264" s="11"/>
      <c r="M264" s="11"/>
      <c r="N264" s="37"/>
      <c r="O264" s="6"/>
      <c r="P264" s="6"/>
      <c r="Q264" s="26"/>
      <c r="R264" s="53"/>
      <c r="S264" s="11"/>
      <c r="T264" s="11"/>
      <c r="U264" s="6"/>
      <c r="V264" s="6"/>
      <c r="W264" s="40"/>
      <c r="X264" s="53"/>
      <c r="Y264" s="11"/>
      <c r="Z264" s="11"/>
      <c r="AA264" s="37"/>
      <c r="AB264" s="6"/>
      <c r="AC264" s="6"/>
      <c r="AD264" s="40"/>
      <c r="AE264" s="65"/>
      <c r="AF264" s="11"/>
      <c r="AG264" s="11"/>
      <c r="AH264" s="6"/>
      <c r="AI264" s="6"/>
      <c r="AJ264" s="6"/>
      <c r="AK264" s="40"/>
      <c r="AL264" s="65"/>
      <c r="AM264" s="11"/>
      <c r="AN264" s="11"/>
      <c r="AO264" s="6"/>
      <c r="AP264" s="6"/>
      <c r="AQ264" s="6"/>
      <c r="AR264" s="40"/>
      <c r="AS264" s="62"/>
      <c r="AT264" s="11"/>
      <c r="AU264" s="11"/>
      <c r="AV264" s="6"/>
      <c r="AW264" s="6"/>
      <c r="AX264" s="6"/>
      <c r="AY264" s="6"/>
      <c r="AZ264" s="68"/>
      <c r="BA264" s="11"/>
      <c r="BB264" s="11"/>
      <c r="BC264" s="6"/>
      <c r="BD264" s="6"/>
      <c r="BE264" s="6"/>
      <c r="BF264" s="6"/>
      <c r="BG264" s="68"/>
      <c r="BH264" s="11"/>
      <c r="BI264" s="11"/>
      <c r="BJ264" s="6"/>
      <c r="BK264" s="6"/>
      <c r="BL264" s="6"/>
      <c r="BM264" s="6"/>
      <c r="BN264" s="68"/>
      <c r="BO264" s="11"/>
      <c r="BP264" s="11"/>
      <c r="BQ264" s="10"/>
      <c r="BR264" s="10"/>
      <c r="BS264" s="10"/>
      <c r="BT264" s="10"/>
    </row>
    <row r="265" spans="1:72" x14ac:dyDescent="0.3">
      <c r="B265" s="13"/>
      <c r="C265" s="14"/>
      <c r="D265" s="75"/>
      <c r="E265" s="76"/>
      <c r="F265" s="96"/>
      <c r="G265" s="97"/>
      <c r="H265" s="97"/>
      <c r="I265" s="96"/>
      <c r="J265" s="85"/>
      <c r="K265" s="53"/>
      <c r="L265" s="11"/>
      <c r="M265" s="11"/>
      <c r="N265" s="37"/>
      <c r="O265" s="6"/>
      <c r="P265" s="6"/>
      <c r="Q265" s="26"/>
      <c r="R265" s="53"/>
      <c r="S265" s="11"/>
      <c r="T265" s="11"/>
      <c r="U265" s="6"/>
      <c r="V265" s="6"/>
      <c r="W265" s="40"/>
      <c r="X265" s="53"/>
      <c r="Y265" s="11"/>
      <c r="Z265" s="11"/>
      <c r="AA265" s="37"/>
      <c r="AB265" s="6"/>
      <c r="AC265" s="6"/>
      <c r="AD265" s="40"/>
      <c r="AE265" s="65"/>
      <c r="AF265" s="11"/>
      <c r="AG265" s="11"/>
      <c r="AH265" s="6"/>
      <c r="AI265" s="6"/>
      <c r="AJ265" s="6"/>
      <c r="AK265" s="40"/>
      <c r="AL265" s="65"/>
      <c r="AM265" s="11"/>
      <c r="AN265" s="11"/>
      <c r="AO265" s="6"/>
      <c r="AP265" s="6"/>
      <c r="AQ265" s="6"/>
      <c r="AR265" s="40"/>
      <c r="AS265" s="62"/>
      <c r="AT265" s="11"/>
      <c r="AU265" s="11"/>
      <c r="AV265" s="6"/>
      <c r="AW265" s="6"/>
      <c r="AX265" s="6"/>
      <c r="AY265" s="6"/>
      <c r="AZ265" s="68"/>
      <c r="BA265" s="11"/>
      <c r="BB265" s="11"/>
      <c r="BC265" s="6"/>
      <c r="BD265" s="6"/>
      <c r="BE265" s="6"/>
      <c r="BF265" s="6"/>
      <c r="BG265" s="68"/>
      <c r="BH265" s="11"/>
      <c r="BI265" s="11"/>
      <c r="BJ265" s="6"/>
      <c r="BK265" s="6"/>
      <c r="BL265" s="6"/>
      <c r="BM265" s="6"/>
      <c r="BN265" s="68"/>
      <c r="BO265" s="11"/>
      <c r="BP265" s="11"/>
      <c r="BQ265" s="10"/>
      <c r="BR265" s="10"/>
      <c r="BS265" s="10"/>
      <c r="BT265" s="10"/>
    </row>
    <row r="266" spans="1:72" x14ac:dyDescent="0.3">
      <c r="B266" s="13"/>
      <c r="C266" s="14"/>
      <c r="D266" s="75"/>
      <c r="E266" s="76"/>
      <c r="F266" s="96"/>
      <c r="G266" s="97"/>
      <c r="H266" s="97"/>
      <c r="I266" s="96"/>
      <c r="J266" s="85"/>
      <c r="K266" s="53"/>
      <c r="L266" s="11"/>
      <c r="M266" s="11"/>
      <c r="N266" s="37"/>
      <c r="O266" s="6"/>
      <c r="P266" s="6"/>
      <c r="Q266" s="26"/>
      <c r="R266" s="53"/>
      <c r="S266" s="11"/>
      <c r="T266" s="11"/>
      <c r="U266" s="6"/>
      <c r="V266" s="6"/>
      <c r="W266" s="40"/>
      <c r="X266" s="53"/>
      <c r="Y266" s="11"/>
      <c r="Z266" s="11"/>
      <c r="AA266" s="37"/>
      <c r="AB266" s="6"/>
      <c r="AC266" s="6"/>
      <c r="AD266" s="40"/>
      <c r="AE266" s="65"/>
      <c r="AF266" s="11"/>
      <c r="AG266" s="11"/>
      <c r="AH266" s="6"/>
      <c r="AI266" s="6"/>
      <c r="AJ266" s="6"/>
      <c r="AK266" s="40"/>
      <c r="AL266" s="65"/>
      <c r="AM266" s="11"/>
      <c r="AN266" s="11"/>
      <c r="AO266" s="6"/>
      <c r="AP266" s="6"/>
      <c r="AQ266" s="6"/>
      <c r="AR266" s="40"/>
      <c r="AS266" s="62"/>
      <c r="AT266" s="11"/>
      <c r="AU266" s="11"/>
      <c r="AV266" s="6"/>
      <c r="AW266" s="6"/>
      <c r="AX266" s="6"/>
      <c r="AY266" s="6"/>
      <c r="AZ266" s="68"/>
      <c r="BA266" s="11"/>
      <c r="BB266" s="11"/>
      <c r="BC266" s="6"/>
      <c r="BD266" s="6"/>
      <c r="BE266" s="6"/>
      <c r="BF266" s="6"/>
      <c r="BG266" s="68"/>
      <c r="BH266" s="11"/>
      <c r="BI266" s="11"/>
      <c r="BJ266" s="6"/>
      <c r="BK266" s="6"/>
      <c r="BL266" s="6"/>
      <c r="BM266" s="6"/>
      <c r="BN266" s="68"/>
      <c r="BO266" s="11"/>
      <c r="BP266" s="11"/>
      <c r="BQ266" s="10"/>
      <c r="BR266" s="10"/>
      <c r="BS266" s="10"/>
      <c r="BT266" s="10"/>
    </row>
    <row r="267" spans="1:72" x14ac:dyDescent="0.3">
      <c r="B267" s="13"/>
      <c r="C267" s="14"/>
      <c r="D267" s="75"/>
      <c r="E267" s="76"/>
      <c r="F267" s="96"/>
      <c r="G267" s="97"/>
      <c r="H267" s="97"/>
      <c r="I267" s="96"/>
      <c r="J267" s="85"/>
      <c r="K267" s="53"/>
      <c r="L267" s="11"/>
      <c r="M267" s="11"/>
      <c r="N267" s="37"/>
      <c r="O267" s="6"/>
      <c r="P267" s="6"/>
      <c r="Q267" s="26"/>
      <c r="R267" s="53"/>
      <c r="S267" s="11"/>
      <c r="T267" s="11"/>
      <c r="U267" s="6"/>
      <c r="V267" s="6"/>
      <c r="W267" s="40"/>
      <c r="X267" s="53"/>
      <c r="Y267" s="11"/>
      <c r="Z267" s="11"/>
      <c r="AA267" s="37"/>
      <c r="AB267" s="6"/>
      <c r="AC267" s="6"/>
      <c r="AD267" s="40"/>
      <c r="AE267" s="65"/>
      <c r="AF267" s="11"/>
      <c r="AG267" s="11"/>
      <c r="AH267" s="6"/>
      <c r="AI267" s="6"/>
      <c r="AJ267" s="6"/>
      <c r="AK267" s="40"/>
      <c r="AL267" s="65"/>
      <c r="AM267" s="11"/>
      <c r="AN267" s="11"/>
      <c r="AO267" s="6"/>
      <c r="AP267" s="6"/>
      <c r="AQ267" s="6"/>
      <c r="AR267" s="40"/>
      <c r="AS267" s="62"/>
      <c r="AT267" s="11"/>
      <c r="AU267" s="11"/>
      <c r="AV267" s="6"/>
      <c r="AW267" s="6"/>
      <c r="AX267" s="6"/>
      <c r="AY267" s="6"/>
      <c r="AZ267" s="68"/>
      <c r="BA267" s="11"/>
      <c r="BB267" s="11"/>
      <c r="BC267" s="6"/>
      <c r="BD267" s="6"/>
      <c r="BE267" s="6"/>
      <c r="BF267" s="6"/>
      <c r="BG267" s="68"/>
      <c r="BH267" s="11"/>
      <c r="BI267" s="11"/>
      <c r="BJ267" s="6"/>
      <c r="BK267" s="6"/>
      <c r="BL267" s="6"/>
      <c r="BM267" s="6"/>
      <c r="BN267" s="68"/>
      <c r="BO267" s="11"/>
      <c r="BP267" s="11"/>
      <c r="BQ267" s="10"/>
      <c r="BR267" s="10"/>
      <c r="BS267" s="10"/>
      <c r="BT267" s="10"/>
    </row>
    <row r="268" spans="1:72" x14ac:dyDescent="0.3">
      <c r="B268" s="13"/>
      <c r="C268" s="14"/>
      <c r="D268" s="75"/>
      <c r="E268" s="76"/>
      <c r="F268" s="96"/>
      <c r="G268" s="97"/>
      <c r="H268" s="97"/>
      <c r="I268" s="96"/>
      <c r="J268" s="85"/>
      <c r="K268" s="53"/>
      <c r="L268" s="11"/>
      <c r="M268" s="11"/>
      <c r="N268" s="37"/>
      <c r="O268" s="6"/>
      <c r="P268" s="6"/>
      <c r="Q268" s="26"/>
      <c r="R268" s="53"/>
      <c r="S268" s="11"/>
      <c r="T268" s="11"/>
      <c r="U268" s="6"/>
      <c r="V268" s="6"/>
      <c r="W268" s="40"/>
      <c r="X268" s="53"/>
      <c r="Y268" s="11"/>
      <c r="Z268" s="11"/>
      <c r="AA268" s="37"/>
      <c r="AB268" s="6"/>
      <c r="AC268" s="6"/>
      <c r="AD268" s="40"/>
      <c r="AE268" s="65"/>
      <c r="AF268" s="11"/>
      <c r="AG268" s="11"/>
      <c r="AH268" s="6"/>
      <c r="AI268" s="6"/>
      <c r="AJ268" s="6"/>
      <c r="AK268" s="40"/>
      <c r="AL268" s="65"/>
      <c r="AM268" s="11"/>
      <c r="AN268" s="11"/>
      <c r="AO268" s="6"/>
      <c r="AP268" s="6"/>
      <c r="AQ268" s="6"/>
      <c r="AR268" s="40"/>
      <c r="AS268" s="62"/>
      <c r="AT268" s="11"/>
      <c r="AU268" s="11"/>
      <c r="AV268" s="6"/>
      <c r="AW268" s="6"/>
      <c r="AX268" s="6"/>
      <c r="AY268" s="6"/>
      <c r="AZ268" s="68"/>
      <c r="BA268" s="11"/>
      <c r="BB268" s="11"/>
      <c r="BC268" s="6"/>
      <c r="BD268" s="6"/>
      <c r="BE268" s="6"/>
      <c r="BF268" s="6"/>
      <c r="BG268" s="68"/>
      <c r="BH268" s="11"/>
      <c r="BI268" s="11"/>
      <c r="BJ268" s="6"/>
      <c r="BK268" s="6"/>
      <c r="BL268" s="6"/>
      <c r="BM268" s="6"/>
      <c r="BN268" s="68"/>
      <c r="BO268" s="11"/>
      <c r="BP268" s="11"/>
      <c r="BQ268" s="10"/>
      <c r="BR268" s="10"/>
      <c r="BS268" s="10"/>
      <c r="BT268" s="10"/>
    </row>
    <row r="269" spans="1:72" x14ac:dyDescent="0.3">
      <c r="B269" s="13"/>
      <c r="C269" s="14"/>
      <c r="D269" s="75"/>
      <c r="E269" s="76"/>
      <c r="F269" s="96"/>
      <c r="G269" s="97"/>
      <c r="H269" s="97"/>
      <c r="I269" s="96"/>
      <c r="J269" s="85"/>
      <c r="K269" s="53"/>
      <c r="L269" s="11"/>
      <c r="M269" s="11"/>
      <c r="N269" s="37"/>
      <c r="O269" s="6"/>
      <c r="P269" s="6"/>
      <c r="Q269" s="26"/>
      <c r="R269" s="53"/>
      <c r="S269" s="11"/>
      <c r="T269" s="11"/>
      <c r="U269" s="6"/>
      <c r="V269" s="6"/>
      <c r="W269" s="40"/>
      <c r="X269" s="53"/>
      <c r="Y269" s="11"/>
      <c r="Z269" s="11"/>
      <c r="AA269" s="37"/>
      <c r="AB269" s="6"/>
      <c r="AC269" s="6"/>
      <c r="AD269" s="40"/>
      <c r="AE269" s="65"/>
      <c r="AF269" s="11"/>
      <c r="AG269" s="11"/>
      <c r="AH269" s="6"/>
      <c r="AI269" s="6"/>
      <c r="AJ269" s="6"/>
      <c r="AK269" s="40"/>
      <c r="AL269" s="65"/>
      <c r="AM269" s="11"/>
      <c r="AN269" s="11"/>
      <c r="AO269" s="6"/>
      <c r="AP269" s="6"/>
      <c r="AQ269" s="6"/>
      <c r="AR269" s="40"/>
      <c r="AS269" s="62"/>
      <c r="AT269" s="11"/>
      <c r="AU269" s="11"/>
      <c r="AV269" s="6"/>
      <c r="AW269" s="6"/>
      <c r="AX269" s="6"/>
      <c r="AY269" s="6"/>
      <c r="AZ269" s="68"/>
      <c r="BA269" s="11"/>
      <c r="BB269" s="11"/>
      <c r="BC269" s="6"/>
      <c r="BD269" s="6"/>
      <c r="BE269" s="6"/>
      <c r="BF269" s="6"/>
      <c r="BG269" s="68"/>
      <c r="BH269" s="11"/>
      <c r="BI269" s="11"/>
      <c r="BJ269" s="6"/>
      <c r="BK269" s="6"/>
      <c r="BL269" s="6"/>
      <c r="BM269" s="6"/>
      <c r="BN269" s="68"/>
      <c r="BO269" s="11"/>
      <c r="BP269" s="11"/>
      <c r="BQ269" s="10"/>
      <c r="BR269" s="10"/>
      <c r="BS269" s="10"/>
      <c r="BT269" s="10"/>
    </row>
    <row r="270" spans="1:72" x14ac:dyDescent="0.3">
      <c r="B270" s="13"/>
      <c r="C270" s="14"/>
      <c r="D270" s="75"/>
      <c r="E270" s="76"/>
      <c r="F270" s="96"/>
      <c r="G270" s="97"/>
      <c r="H270" s="97"/>
      <c r="I270" s="96"/>
      <c r="J270" s="85"/>
      <c r="K270" s="53"/>
      <c r="L270" s="11"/>
      <c r="M270" s="11"/>
      <c r="N270" s="37"/>
      <c r="O270" s="6"/>
      <c r="P270" s="6"/>
      <c r="Q270" s="26"/>
      <c r="R270" s="53"/>
      <c r="S270" s="11"/>
      <c r="T270" s="11"/>
      <c r="U270" s="6"/>
      <c r="V270" s="6"/>
      <c r="W270" s="40"/>
      <c r="X270" s="53"/>
      <c r="Y270" s="11"/>
      <c r="Z270" s="11"/>
      <c r="AA270" s="37"/>
      <c r="AB270" s="6"/>
      <c r="AC270" s="6"/>
      <c r="AD270" s="40"/>
      <c r="AE270" s="65"/>
      <c r="AF270" s="11"/>
      <c r="AG270" s="11"/>
      <c r="AH270" s="6"/>
      <c r="AI270" s="6"/>
      <c r="AJ270" s="6"/>
      <c r="AK270" s="40"/>
      <c r="AL270" s="65"/>
      <c r="AM270" s="11"/>
      <c r="AN270" s="11"/>
      <c r="AO270" s="6"/>
      <c r="AP270" s="6"/>
      <c r="AQ270" s="6"/>
      <c r="AR270" s="40"/>
      <c r="AS270" s="62"/>
      <c r="AT270" s="11"/>
      <c r="AU270" s="11"/>
      <c r="AV270" s="6"/>
      <c r="AW270" s="6"/>
      <c r="AX270" s="6"/>
      <c r="AY270" s="6"/>
      <c r="AZ270" s="68"/>
      <c r="BA270" s="11"/>
      <c r="BB270" s="11"/>
      <c r="BC270" s="6"/>
      <c r="BD270" s="6"/>
      <c r="BE270" s="6"/>
      <c r="BF270" s="6"/>
      <c r="BG270" s="68"/>
      <c r="BH270" s="11"/>
      <c r="BI270" s="11"/>
      <c r="BJ270" s="6"/>
      <c r="BK270" s="6"/>
      <c r="BL270" s="6"/>
      <c r="BM270" s="6"/>
      <c r="BN270" s="68"/>
      <c r="BO270" s="11"/>
      <c r="BP270" s="11"/>
      <c r="BQ270" s="10"/>
      <c r="BR270" s="10"/>
      <c r="BS270" s="10"/>
      <c r="BT270" s="10"/>
    </row>
    <row r="271" spans="1:72" x14ac:dyDescent="0.3">
      <c r="B271" s="13"/>
      <c r="C271" s="14"/>
      <c r="D271" s="75"/>
      <c r="E271" s="76"/>
      <c r="F271" s="96"/>
      <c r="G271" s="97"/>
      <c r="H271" s="97"/>
      <c r="I271" s="96"/>
      <c r="J271" s="85"/>
      <c r="K271" s="53"/>
      <c r="L271" s="11"/>
      <c r="M271" s="11"/>
      <c r="N271" s="37"/>
      <c r="O271" s="6"/>
      <c r="P271" s="6"/>
      <c r="Q271" s="26"/>
      <c r="R271" s="53"/>
      <c r="S271" s="11"/>
      <c r="T271" s="11"/>
      <c r="U271" s="6"/>
      <c r="V271" s="6"/>
      <c r="W271" s="40"/>
      <c r="X271" s="53"/>
      <c r="Y271" s="11"/>
      <c r="Z271" s="11"/>
      <c r="AA271" s="37"/>
      <c r="AB271" s="6"/>
      <c r="AC271" s="6"/>
      <c r="AD271" s="40"/>
      <c r="AE271" s="65"/>
      <c r="AF271" s="11"/>
      <c r="AG271" s="11"/>
      <c r="AH271" s="6"/>
      <c r="AI271" s="6"/>
      <c r="AJ271" s="6"/>
      <c r="AK271" s="40"/>
      <c r="AL271" s="65"/>
      <c r="AM271" s="11"/>
      <c r="AN271" s="11"/>
      <c r="AO271" s="6"/>
      <c r="AP271" s="6"/>
      <c r="AQ271" s="6"/>
      <c r="AR271" s="40"/>
      <c r="AS271" s="62"/>
      <c r="AT271" s="11"/>
      <c r="AU271" s="11"/>
      <c r="AV271" s="6"/>
      <c r="AW271" s="6"/>
      <c r="AX271" s="6"/>
      <c r="AY271" s="6"/>
      <c r="AZ271" s="68"/>
      <c r="BA271" s="11"/>
      <c r="BB271" s="11"/>
      <c r="BC271" s="6"/>
      <c r="BD271" s="6"/>
      <c r="BE271" s="6"/>
      <c r="BF271" s="6"/>
      <c r="BG271" s="68"/>
      <c r="BH271" s="11"/>
      <c r="BI271" s="11"/>
      <c r="BJ271" s="6"/>
      <c r="BK271" s="6"/>
      <c r="BL271" s="6"/>
      <c r="BM271" s="6"/>
      <c r="BN271" s="68"/>
      <c r="BO271" s="11"/>
      <c r="BP271" s="11"/>
      <c r="BQ271" s="10"/>
      <c r="BR271" s="10"/>
      <c r="BS271" s="10"/>
      <c r="BT271" s="10"/>
    </row>
    <row r="272" spans="1:72" x14ac:dyDescent="0.3">
      <c r="B272" s="13"/>
      <c r="C272" s="14"/>
      <c r="D272" s="75"/>
      <c r="E272" s="76"/>
      <c r="F272" s="96"/>
      <c r="G272" s="97"/>
      <c r="H272" s="97"/>
      <c r="I272" s="96"/>
      <c r="J272" s="85"/>
      <c r="K272" s="53"/>
      <c r="L272" s="11"/>
      <c r="M272" s="11"/>
      <c r="N272" s="37"/>
      <c r="O272" s="6"/>
      <c r="P272" s="6"/>
      <c r="Q272" s="26"/>
      <c r="R272" s="53"/>
      <c r="S272" s="11"/>
      <c r="T272" s="11"/>
      <c r="U272" s="6"/>
      <c r="V272" s="6"/>
      <c r="W272" s="40"/>
      <c r="X272" s="53"/>
      <c r="Y272" s="11"/>
      <c r="Z272" s="11"/>
      <c r="AA272" s="37"/>
      <c r="AB272" s="6"/>
      <c r="AC272" s="6"/>
      <c r="AD272" s="40"/>
      <c r="AE272" s="65"/>
      <c r="AF272" s="11"/>
      <c r="AG272" s="11"/>
      <c r="AH272" s="6"/>
      <c r="AI272" s="6"/>
      <c r="AJ272" s="6"/>
      <c r="AK272" s="40"/>
      <c r="AL272" s="65"/>
      <c r="AM272" s="11"/>
      <c r="AN272" s="11"/>
      <c r="AO272" s="6"/>
      <c r="AP272" s="6"/>
      <c r="AQ272" s="6"/>
      <c r="AR272" s="40"/>
      <c r="AS272" s="62"/>
      <c r="AT272" s="11"/>
      <c r="AU272" s="11"/>
      <c r="AV272" s="6"/>
      <c r="AW272" s="6"/>
      <c r="AX272" s="6"/>
      <c r="AY272" s="6"/>
      <c r="AZ272" s="68"/>
      <c r="BA272" s="11"/>
      <c r="BB272" s="11"/>
      <c r="BC272" s="6"/>
      <c r="BD272" s="6"/>
      <c r="BE272" s="6"/>
      <c r="BF272" s="6"/>
      <c r="BG272" s="68"/>
      <c r="BH272" s="11"/>
      <c r="BI272" s="11"/>
      <c r="BJ272" s="6"/>
      <c r="BK272" s="6"/>
      <c r="BL272" s="6"/>
      <c r="BM272" s="6"/>
      <c r="BN272" s="68"/>
      <c r="BO272" s="11"/>
      <c r="BP272" s="11"/>
      <c r="BQ272" s="10"/>
      <c r="BR272" s="10"/>
      <c r="BS272" s="10"/>
      <c r="BT272" s="10"/>
    </row>
    <row r="273" spans="4:9" x14ac:dyDescent="0.3">
      <c r="D273" s="75"/>
      <c r="E273" s="76"/>
      <c r="F273" s="98"/>
      <c r="G273" s="99"/>
      <c r="H273" s="99"/>
      <c r="I273" s="98"/>
    </row>
    <row r="274" spans="4:9" x14ac:dyDescent="0.3">
      <c r="D274" s="75"/>
      <c r="E274" s="76"/>
      <c r="F274" s="98"/>
      <c r="G274" s="99"/>
      <c r="H274" s="99"/>
      <c r="I274" s="98"/>
    </row>
    <row r="275" spans="4:9" x14ac:dyDescent="0.3">
      <c r="D275" s="75"/>
      <c r="E275" s="76"/>
      <c r="F275" s="98"/>
      <c r="G275" s="99"/>
      <c r="H275" s="99"/>
      <c r="I275" s="98"/>
    </row>
    <row r="276" spans="4:9" x14ac:dyDescent="0.3">
      <c r="D276" s="75"/>
      <c r="E276" s="76"/>
      <c r="F276" s="98"/>
      <c r="G276" s="99"/>
      <c r="H276" s="99"/>
      <c r="I276" s="98"/>
    </row>
    <row r="277" spans="4:9" x14ac:dyDescent="0.3">
      <c r="D277" s="75"/>
      <c r="E277" s="76"/>
      <c r="F277" s="98"/>
      <c r="G277" s="99"/>
      <c r="H277" s="99"/>
      <c r="I277" s="98"/>
    </row>
    <row r="278" spans="4:9" x14ac:dyDescent="0.3">
      <c r="D278" s="75"/>
      <c r="E278" s="76"/>
      <c r="F278" s="98"/>
      <c r="G278" s="99"/>
      <c r="H278" s="99"/>
      <c r="I278" s="98"/>
    </row>
    <row r="279" spans="4:9" x14ac:dyDescent="0.3">
      <c r="D279" s="75"/>
      <c r="E279" s="76"/>
      <c r="F279" s="98"/>
      <c r="G279" s="99"/>
      <c r="H279" s="99"/>
      <c r="I279" s="98"/>
    </row>
    <row r="280" spans="4:9" x14ac:dyDescent="0.3">
      <c r="D280" s="75"/>
      <c r="E280" s="76"/>
      <c r="F280" s="98"/>
      <c r="G280" s="99"/>
      <c r="H280" s="99"/>
      <c r="I280" s="98"/>
    </row>
    <row r="281" spans="4:9" x14ac:dyDescent="0.3">
      <c r="D281" s="75"/>
      <c r="E281" s="76"/>
      <c r="F281" s="98"/>
      <c r="G281" s="99"/>
      <c r="H281" s="99"/>
      <c r="I281" s="98"/>
    </row>
    <row r="282" spans="4:9" x14ac:dyDescent="0.3">
      <c r="D282" s="75"/>
      <c r="E282" s="76"/>
      <c r="F282" s="98"/>
      <c r="G282" s="99"/>
      <c r="H282" s="99"/>
      <c r="I282" s="98"/>
    </row>
    <row r="283" spans="4:9" x14ac:dyDescent="0.3">
      <c r="F283" s="98"/>
      <c r="G283" s="99"/>
      <c r="H283" s="99"/>
      <c r="I283" s="98"/>
    </row>
    <row r="284" spans="4:9" x14ac:dyDescent="0.3">
      <c r="F284" s="98"/>
      <c r="G284" s="99"/>
      <c r="H284" s="99"/>
      <c r="I284" s="98"/>
    </row>
    <row r="285" spans="4:9" x14ac:dyDescent="0.3">
      <c r="F285" s="98"/>
      <c r="G285" s="99"/>
      <c r="H285" s="99"/>
      <c r="I285" s="98"/>
    </row>
    <row r="286" spans="4:9" x14ac:dyDescent="0.3">
      <c r="F286" s="98"/>
      <c r="G286" s="99"/>
      <c r="H286" s="99"/>
      <c r="I286" s="98"/>
    </row>
    <row r="287" spans="4:9" x14ac:dyDescent="0.3">
      <c r="F287" s="98"/>
      <c r="G287" s="99"/>
      <c r="H287" s="99"/>
      <c r="I287" s="98"/>
    </row>
    <row r="288" spans="4:9" x14ac:dyDescent="0.3">
      <c r="F288" s="98"/>
      <c r="G288" s="99"/>
      <c r="H288" s="99"/>
      <c r="I288" s="98"/>
    </row>
    <row r="289" spans="6:9" x14ac:dyDescent="0.3">
      <c r="F289" s="98"/>
      <c r="G289" s="99"/>
      <c r="H289" s="99"/>
      <c r="I289" s="98"/>
    </row>
    <row r="290" spans="6:9" x14ac:dyDescent="0.3">
      <c r="F290" s="98"/>
      <c r="G290" s="99"/>
      <c r="H290" s="99"/>
      <c r="I290" s="98"/>
    </row>
    <row r="291" spans="6:9" x14ac:dyDescent="0.3">
      <c r="F291" s="98"/>
      <c r="G291" s="99"/>
      <c r="H291" s="99"/>
      <c r="I291" s="98"/>
    </row>
    <row r="292" spans="6:9" x14ac:dyDescent="0.3">
      <c r="F292" s="98"/>
      <c r="G292" s="99"/>
      <c r="H292" s="99"/>
      <c r="I292" s="98"/>
    </row>
    <row r="293" spans="6:9" x14ac:dyDescent="0.3">
      <c r="F293" s="98"/>
      <c r="G293" s="99"/>
      <c r="H293" s="99"/>
      <c r="I293" s="98"/>
    </row>
    <row r="294" spans="6:9" x14ac:dyDescent="0.3">
      <c r="F294" s="98"/>
      <c r="G294" s="99"/>
      <c r="H294" s="99"/>
      <c r="I294" s="98"/>
    </row>
    <row r="295" spans="6:9" x14ac:dyDescent="0.3">
      <c r="F295" s="98"/>
      <c r="G295" s="99"/>
      <c r="H295" s="99"/>
      <c r="I295" s="98"/>
    </row>
    <row r="296" spans="6:9" x14ac:dyDescent="0.3">
      <c r="F296" s="98"/>
      <c r="G296" s="99"/>
      <c r="H296" s="99"/>
      <c r="I296" s="98"/>
    </row>
    <row r="297" spans="6:9" x14ac:dyDescent="0.3">
      <c r="F297" s="98"/>
      <c r="G297" s="99"/>
      <c r="H297" s="99"/>
      <c r="I297" s="98"/>
    </row>
    <row r="298" spans="6:9" x14ac:dyDescent="0.3">
      <c r="F298" s="98"/>
      <c r="G298" s="99"/>
      <c r="H298" s="99"/>
      <c r="I298" s="98"/>
    </row>
    <row r="299" spans="6:9" x14ac:dyDescent="0.3">
      <c r="F299" s="98"/>
      <c r="G299" s="99"/>
      <c r="H299" s="99"/>
      <c r="I299" s="98"/>
    </row>
    <row r="300" spans="6:9" x14ac:dyDescent="0.3">
      <c r="F300" s="98"/>
      <c r="G300" s="99"/>
      <c r="H300" s="99"/>
      <c r="I300" s="98"/>
    </row>
    <row r="301" spans="6:9" x14ac:dyDescent="0.3">
      <c r="F301" s="98"/>
      <c r="G301" s="99"/>
      <c r="H301" s="99"/>
      <c r="I301" s="98"/>
    </row>
    <row r="302" spans="6:9" x14ac:dyDescent="0.3">
      <c r="F302" s="98"/>
      <c r="G302" s="99"/>
      <c r="H302" s="99"/>
      <c r="I302" s="98"/>
    </row>
    <row r="303" spans="6:9" x14ac:dyDescent="0.3">
      <c r="F303" s="98"/>
      <c r="G303" s="99"/>
      <c r="H303" s="99"/>
      <c r="I303" s="98"/>
    </row>
    <row r="304" spans="6:9" x14ac:dyDescent="0.3">
      <c r="F304" s="98"/>
      <c r="G304" s="99"/>
      <c r="H304" s="99"/>
      <c r="I304" s="98"/>
    </row>
    <row r="305" spans="6:9" x14ac:dyDescent="0.3">
      <c r="F305" s="98"/>
      <c r="G305" s="99"/>
      <c r="H305" s="99"/>
      <c r="I305" s="98"/>
    </row>
    <row r="306" spans="6:9" x14ac:dyDescent="0.3">
      <c r="F306" s="98"/>
      <c r="G306" s="99"/>
      <c r="H306" s="99"/>
      <c r="I306" s="98"/>
    </row>
    <row r="307" spans="6:9" x14ac:dyDescent="0.3">
      <c r="F307" s="98"/>
      <c r="G307" s="99"/>
      <c r="H307" s="99"/>
      <c r="I307" s="98"/>
    </row>
    <row r="308" spans="6:9" x14ac:dyDescent="0.3">
      <c r="F308" s="98"/>
      <c r="G308" s="99"/>
      <c r="H308" s="99"/>
      <c r="I308" s="98"/>
    </row>
    <row r="309" spans="6:9" x14ac:dyDescent="0.3">
      <c r="F309" s="98"/>
      <c r="G309" s="99"/>
      <c r="H309" s="99"/>
      <c r="I309" s="98"/>
    </row>
    <row r="310" spans="6:9" x14ac:dyDescent="0.3">
      <c r="F310" s="98"/>
      <c r="G310" s="99"/>
      <c r="H310" s="99"/>
      <c r="I310" s="98"/>
    </row>
    <row r="311" spans="6:9" x14ac:dyDescent="0.3">
      <c r="F311" s="98"/>
      <c r="G311" s="99"/>
      <c r="H311" s="99"/>
      <c r="I311" s="98"/>
    </row>
    <row r="312" spans="6:9" x14ac:dyDescent="0.3">
      <c r="F312" s="98"/>
      <c r="G312" s="99"/>
      <c r="H312" s="99"/>
      <c r="I312" s="98"/>
    </row>
    <row r="313" spans="6:9" x14ac:dyDescent="0.3">
      <c r="F313" s="98"/>
      <c r="G313" s="99"/>
      <c r="H313" s="99"/>
      <c r="I313" s="98"/>
    </row>
    <row r="314" spans="6:9" x14ac:dyDescent="0.3">
      <c r="F314" s="98"/>
      <c r="G314" s="99"/>
      <c r="H314" s="99"/>
      <c r="I314" s="98"/>
    </row>
    <row r="315" spans="6:9" x14ac:dyDescent="0.3">
      <c r="F315" s="98"/>
      <c r="G315" s="99"/>
      <c r="H315" s="99"/>
      <c r="I315" s="98"/>
    </row>
    <row r="316" spans="6:9" x14ac:dyDescent="0.3">
      <c r="F316" s="98"/>
      <c r="G316" s="99"/>
      <c r="H316" s="99"/>
      <c r="I316" s="98"/>
    </row>
    <row r="317" spans="6:9" x14ac:dyDescent="0.3">
      <c r="F317" s="98"/>
      <c r="G317" s="99"/>
      <c r="H317" s="99"/>
      <c r="I317" s="98"/>
    </row>
    <row r="318" spans="6:9" x14ac:dyDescent="0.3">
      <c r="F318" s="98"/>
      <c r="G318" s="99"/>
      <c r="H318" s="99"/>
      <c r="I318" s="98"/>
    </row>
    <row r="319" spans="6:9" x14ac:dyDescent="0.3">
      <c r="F319" s="98"/>
      <c r="G319" s="99"/>
      <c r="H319" s="99"/>
      <c r="I319" s="98"/>
    </row>
    <row r="320" spans="6:9" x14ac:dyDescent="0.3">
      <c r="F320" s="98"/>
      <c r="G320" s="99"/>
      <c r="H320" s="99"/>
      <c r="I320" s="98"/>
    </row>
    <row r="321" spans="6:9" x14ac:dyDescent="0.3">
      <c r="F321" s="98"/>
      <c r="G321" s="99"/>
      <c r="H321" s="99"/>
      <c r="I321" s="98"/>
    </row>
    <row r="322" spans="6:9" x14ac:dyDescent="0.3">
      <c r="F322" s="98"/>
      <c r="G322" s="99"/>
      <c r="H322" s="99"/>
      <c r="I322" s="98"/>
    </row>
    <row r="323" spans="6:9" x14ac:dyDescent="0.3">
      <c r="F323" s="98"/>
      <c r="G323" s="99"/>
      <c r="H323" s="99"/>
      <c r="I323" s="98"/>
    </row>
    <row r="324" spans="6:9" x14ac:dyDescent="0.3">
      <c r="F324" s="98"/>
      <c r="G324" s="99"/>
      <c r="H324" s="99"/>
      <c r="I324" s="98"/>
    </row>
    <row r="325" spans="6:9" x14ac:dyDescent="0.3">
      <c r="F325" s="98"/>
      <c r="G325" s="99"/>
      <c r="H325" s="99"/>
      <c r="I325" s="98"/>
    </row>
    <row r="326" spans="6:9" x14ac:dyDescent="0.3">
      <c r="F326" s="98"/>
      <c r="G326" s="99"/>
      <c r="H326" s="99"/>
      <c r="I326" s="98"/>
    </row>
    <row r="327" spans="6:9" x14ac:dyDescent="0.3">
      <c r="F327" s="98"/>
      <c r="G327" s="99"/>
      <c r="H327" s="99"/>
      <c r="I327" s="98"/>
    </row>
    <row r="328" spans="6:9" x14ac:dyDescent="0.3">
      <c r="F328" s="98"/>
      <c r="G328" s="99"/>
      <c r="H328" s="99"/>
      <c r="I328" s="98"/>
    </row>
    <row r="329" spans="6:9" x14ac:dyDescent="0.3">
      <c r="F329" s="98"/>
      <c r="G329" s="99"/>
      <c r="H329" s="99"/>
      <c r="I329" s="98"/>
    </row>
    <row r="330" spans="6:9" x14ac:dyDescent="0.3">
      <c r="F330" s="98"/>
      <c r="G330" s="99"/>
      <c r="H330" s="99"/>
      <c r="I330" s="98"/>
    </row>
    <row r="331" spans="6:9" x14ac:dyDescent="0.3">
      <c r="F331" s="98"/>
      <c r="G331" s="99"/>
      <c r="H331" s="99"/>
      <c r="I331" s="98"/>
    </row>
    <row r="332" spans="6:9" x14ac:dyDescent="0.3">
      <c r="F332" s="98"/>
      <c r="G332" s="99"/>
      <c r="H332" s="99"/>
      <c r="I332" s="98"/>
    </row>
    <row r="333" spans="6:9" x14ac:dyDescent="0.3">
      <c r="F333" s="98"/>
      <c r="G333" s="99"/>
      <c r="H333" s="99"/>
      <c r="I333" s="98"/>
    </row>
    <row r="334" spans="6:9" x14ac:dyDescent="0.3">
      <c r="F334" s="98"/>
      <c r="G334" s="99"/>
      <c r="H334" s="99"/>
      <c r="I334" s="98"/>
    </row>
    <row r="335" spans="6:9" x14ac:dyDescent="0.3">
      <c r="F335" s="98"/>
      <c r="G335" s="99"/>
      <c r="H335" s="99"/>
      <c r="I335" s="98"/>
    </row>
    <row r="336" spans="6:9" x14ac:dyDescent="0.3">
      <c r="F336" s="98"/>
      <c r="G336" s="99"/>
      <c r="H336" s="99"/>
      <c r="I336" s="98"/>
    </row>
    <row r="337" spans="6:9" x14ac:dyDescent="0.3">
      <c r="F337" s="98"/>
      <c r="G337" s="99"/>
      <c r="H337" s="99"/>
      <c r="I337" s="98"/>
    </row>
    <row r="338" spans="6:9" x14ac:dyDescent="0.3">
      <c r="F338" s="98"/>
      <c r="G338" s="99"/>
      <c r="H338" s="99"/>
      <c r="I338" s="98"/>
    </row>
    <row r="339" spans="6:9" x14ac:dyDescent="0.3">
      <c r="F339" s="98"/>
      <c r="G339" s="99"/>
      <c r="H339" s="99"/>
      <c r="I339" s="98"/>
    </row>
    <row r="340" spans="6:9" x14ac:dyDescent="0.3">
      <c r="F340" s="98"/>
      <c r="G340" s="99"/>
      <c r="H340" s="99"/>
      <c r="I340" s="98"/>
    </row>
    <row r="341" spans="6:9" x14ac:dyDescent="0.3">
      <c r="F341" s="98"/>
      <c r="G341" s="99"/>
      <c r="H341" s="99"/>
      <c r="I341" s="98"/>
    </row>
    <row r="342" spans="6:9" x14ac:dyDescent="0.3">
      <c r="F342" s="98"/>
      <c r="G342" s="99"/>
      <c r="H342" s="99"/>
      <c r="I342" s="98"/>
    </row>
    <row r="343" spans="6:9" x14ac:dyDescent="0.3">
      <c r="F343" s="98"/>
      <c r="G343" s="99"/>
      <c r="H343" s="99"/>
      <c r="I343" s="98"/>
    </row>
    <row r="344" spans="6:9" x14ac:dyDescent="0.3">
      <c r="F344" s="98"/>
      <c r="G344" s="99"/>
      <c r="H344" s="99"/>
      <c r="I344" s="98"/>
    </row>
    <row r="345" spans="6:9" x14ac:dyDescent="0.3">
      <c r="F345" s="98"/>
      <c r="G345" s="99"/>
      <c r="H345" s="99"/>
      <c r="I345" s="98"/>
    </row>
    <row r="346" spans="6:9" x14ac:dyDescent="0.3">
      <c r="F346" s="98"/>
      <c r="G346" s="99"/>
      <c r="H346" s="99"/>
      <c r="I346" s="98"/>
    </row>
    <row r="347" spans="6:9" x14ac:dyDescent="0.3">
      <c r="F347" s="98"/>
      <c r="G347" s="99"/>
      <c r="H347" s="99"/>
      <c r="I347" s="98"/>
    </row>
    <row r="348" spans="6:9" x14ac:dyDescent="0.3">
      <c r="F348" s="98"/>
      <c r="G348" s="99"/>
      <c r="H348" s="99"/>
      <c r="I348" s="98"/>
    </row>
    <row r="349" spans="6:9" x14ac:dyDescent="0.3">
      <c r="F349" s="98"/>
      <c r="G349" s="99"/>
      <c r="H349" s="99"/>
      <c r="I349" s="98"/>
    </row>
    <row r="350" spans="6:9" x14ac:dyDescent="0.3">
      <c r="F350" s="98"/>
      <c r="G350" s="99"/>
      <c r="H350" s="99"/>
      <c r="I350" s="98"/>
    </row>
    <row r="351" spans="6:9" x14ac:dyDescent="0.3">
      <c r="F351" s="98"/>
      <c r="G351" s="99"/>
      <c r="H351" s="99"/>
      <c r="I351" s="98"/>
    </row>
    <row r="352" spans="6:9" x14ac:dyDescent="0.3">
      <c r="F352" s="98"/>
      <c r="G352" s="99"/>
      <c r="H352" s="99"/>
      <c r="I352" s="98"/>
    </row>
    <row r="353" spans="6:9" x14ac:dyDescent="0.3">
      <c r="F353" s="98"/>
      <c r="G353" s="99"/>
      <c r="H353" s="99"/>
      <c r="I353" s="98"/>
    </row>
    <row r="354" spans="6:9" x14ac:dyDescent="0.3">
      <c r="F354" s="98"/>
      <c r="G354" s="99"/>
      <c r="H354" s="99"/>
      <c r="I354" s="98"/>
    </row>
    <row r="355" spans="6:9" x14ac:dyDescent="0.3">
      <c r="F355" s="98"/>
      <c r="G355" s="99"/>
      <c r="H355" s="99"/>
      <c r="I355" s="98"/>
    </row>
    <row r="356" spans="6:9" x14ac:dyDescent="0.3">
      <c r="F356" s="98"/>
      <c r="G356" s="99"/>
      <c r="H356" s="99"/>
      <c r="I356" s="98"/>
    </row>
    <row r="357" spans="6:9" x14ac:dyDescent="0.3">
      <c r="F357" s="98"/>
      <c r="G357" s="99"/>
      <c r="H357" s="99"/>
      <c r="I357" s="98"/>
    </row>
    <row r="358" spans="6:9" x14ac:dyDescent="0.3">
      <c r="F358" s="98"/>
      <c r="G358" s="99"/>
      <c r="H358" s="99"/>
      <c r="I358" s="98"/>
    </row>
    <row r="359" spans="6:9" x14ac:dyDescent="0.3">
      <c r="F359" s="98"/>
      <c r="G359" s="99"/>
      <c r="H359" s="99"/>
      <c r="I359" s="98"/>
    </row>
    <row r="360" spans="6:9" x14ac:dyDescent="0.3">
      <c r="F360" s="98"/>
      <c r="G360" s="99"/>
      <c r="H360" s="99"/>
      <c r="I360" s="98"/>
    </row>
    <row r="361" spans="6:9" x14ac:dyDescent="0.3">
      <c r="F361" s="98"/>
      <c r="G361" s="99"/>
      <c r="H361" s="99"/>
      <c r="I361" s="98"/>
    </row>
    <row r="362" spans="6:9" x14ac:dyDescent="0.3">
      <c r="F362" s="98"/>
      <c r="G362" s="99"/>
      <c r="H362" s="99"/>
      <c r="I362" s="98"/>
    </row>
    <row r="363" spans="6:9" x14ac:dyDescent="0.3">
      <c r="F363" s="98"/>
      <c r="G363" s="99"/>
      <c r="H363" s="99"/>
      <c r="I363" s="98"/>
    </row>
    <row r="364" spans="6:9" x14ac:dyDescent="0.3">
      <c r="F364" s="98"/>
      <c r="G364" s="99"/>
      <c r="H364" s="99"/>
      <c r="I364" s="98"/>
    </row>
    <row r="365" spans="6:9" x14ac:dyDescent="0.3">
      <c r="F365" s="98"/>
      <c r="G365" s="99"/>
      <c r="H365" s="99"/>
      <c r="I365" s="98"/>
    </row>
    <row r="366" spans="6:9" x14ac:dyDescent="0.3">
      <c r="F366" s="98"/>
      <c r="G366" s="99"/>
      <c r="H366" s="99"/>
      <c r="I366" s="98"/>
    </row>
    <row r="367" spans="6:9" x14ac:dyDescent="0.3">
      <c r="F367" s="98"/>
      <c r="G367" s="99"/>
      <c r="H367" s="99"/>
      <c r="I367" s="98"/>
    </row>
    <row r="368" spans="6:9" x14ac:dyDescent="0.3">
      <c r="F368" s="98"/>
      <c r="G368" s="99"/>
      <c r="H368" s="99"/>
      <c r="I368" s="98"/>
    </row>
    <row r="369" spans="6:9" x14ac:dyDescent="0.3">
      <c r="F369" s="98"/>
      <c r="G369" s="99"/>
      <c r="H369" s="99"/>
      <c r="I369" s="98"/>
    </row>
    <row r="370" spans="6:9" x14ac:dyDescent="0.3">
      <c r="F370" s="98"/>
      <c r="G370" s="99"/>
      <c r="H370" s="99"/>
      <c r="I370" s="98"/>
    </row>
    <row r="371" spans="6:9" x14ac:dyDescent="0.3">
      <c r="F371" s="98"/>
      <c r="G371" s="99"/>
      <c r="H371" s="99"/>
      <c r="I371" s="98"/>
    </row>
    <row r="372" spans="6:9" x14ac:dyDescent="0.3">
      <c r="F372" s="98"/>
      <c r="G372" s="99"/>
      <c r="H372" s="99"/>
      <c r="I372" s="98"/>
    </row>
    <row r="373" spans="6:9" x14ac:dyDescent="0.3">
      <c r="F373" s="98"/>
      <c r="G373" s="99"/>
      <c r="H373" s="99"/>
      <c r="I373" s="98"/>
    </row>
    <row r="374" spans="6:9" x14ac:dyDescent="0.3">
      <c r="F374" s="98"/>
      <c r="G374" s="99"/>
      <c r="H374" s="99"/>
      <c r="I374" s="98"/>
    </row>
    <row r="375" spans="6:9" x14ac:dyDescent="0.3">
      <c r="F375" s="98"/>
      <c r="G375" s="99"/>
      <c r="H375" s="99"/>
      <c r="I375" s="98"/>
    </row>
    <row r="376" spans="6:9" x14ac:dyDescent="0.3">
      <c r="F376" s="98"/>
      <c r="G376" s="99"/>
      <c r="H376" s="99"/>
      <c r="I376" s="98"/>
    </row>
    <row r="377" spans="6:9" x14ac:dyDescent="0.3">
      <c r="F377" s="98"/>
      <c r="G377" s="99"/>
      <c r="H377" s="99"/>
      <c r="I377" s="98"/>
    </row>
    <row r="378" spans="6:9" x14ac:dyDescent="0.3">
      <c r="F378" s="98"/>
      <c r="G378" s="99"/>
      <c r="H378" s="99"/>
      <c r="I378" s="98"/>
    </row>
    <row r="379" spans="6:9" x14ac:dyDescent="0.3">
      <c r="F379" s="98"/>
      <c r="G379" s="99"/>
      <c r="H379" s="99"/>
      <c r="I379" s="98"/>
    </row>
    <row r="380" spans="6:9" x14ac:dyDescent="0.3">
      <c r="F380" s="98"/>
      <c r="G380" s="99"/>
      <c r="H380" s="99"/>
      <c r="I380" s="98"/>
    </row>
    <row r="381" spans="6:9" x14ac:dyDescent="0.3">
      <c r="F381" s="98"/>
      <c r="G381" s="99"/>
      <c r="H381" s="99"/>
      <c r="I381" s="98"/>
    </row>
    <row r="382" spans="6:9" x14ac:dyDescent="0.3">
      <c r="F382" s="98"/>
      <c r="G382" s="99"/>
      <c r="H382" s="99"/>
      <c r="I382" s="98"/>
    </row>
    <row r="383" spans="6:9" x14ac:dyDescent="0.3">
      <c r="F383" s="98"/>
      <c r="G383" s="99"/>
      <c r="H383" s="99"/>
      <c r="I383" s="98"/>
    </row>
    <row r="384" spans="6:9" x14ac:dyDescent="0.3">
      <c r="F384" s="98"/>
      <c r="G384" s="99"/>
      <c r="H384" s="99"/>
      <c r="I384" s="98"/>
    </row>
    <row r="385" spans="6:9" x14ac:dyDescent="0.3">
      <c r="F385" s="98"/>
      <c r="G385" s="99"/>
      <c r="H385" s="99"/>
      <c r="I385" s="98"/>
    </row>
    <row r="386" spans="6:9" x14ac:dyDescent="0.3">
      <c r="F386" s="98"/>
      <c r="G386" s="99"/>
      <c r="H386" s="99"/>
      <c r="I386" s="98"/>
    </row>
    <row r="387" spans="6:9" x14ac:dyDescent="0.3">
      <c r="F387" s="98"/>
      <c r="G387" s="99"/>
      <c r="H387" s="99"/>
      <c r="I387" s="98"/>
    </row>
    <row r="388" spans="6:9" x14ac:dyDescent="0.3">
      <c r="F388" s="98"/>
      <c r="G388" s="99"/>
      <c r="H388" s="99"/>
      <c r="I388" s="98"/>
    </row>
    <row r="389" spans="6:9" x14ac:dyDescent="0.3">
      <c r="F389" s="98"/>
      <c r="G389" s="99"/>
      <c r="H389" s="99"/>
      <c r="I389" s="98"/>
    </row>
    <row r="390" spans="6:9" x14ac:dyDescent="0.3">
      <c r="F390" s="98"/>
      <c r="G390" s="99"/>
      <c r="H390" s="99"/>
      <c r="I390" s="98"/>
    </row>
    <row r="391" spans="6:9" x14ac:dyDescent="0.3">
      <c r="F391" s="98"/>
      <c r="G391" s="99"/>
      <c r="H391" s="99"/>
      <c r="I391" s="98"/>
    </row>
    <row r="392" spans="6:9" x14ac:dyDescent="0.3">
      <c r="F392" s="98"/>
      <c r="G392" s="99"/>
      <c r="H392" s="99"/>
      <c r="I392" s="98"/>
    </row>
    <row r="393" spans="6:9" x14ac:dyDescent="0.3">
      <c r="F393" s="98"/>
      <c r="G393" s="99"/>
      <c r="H393" s="99"/>
      <c r="I393" s="98"/>
    </row>
    <row r="394" spans="6:9" x14ac:dyDescent="0.3">
      <c r="F394" s="98"/>
      <c r="G394" s="99"/>
      <c r="H394" s="99"/>
      <c r="I394" s="98"/>
    </row>
    <row r="395" spans="6:9" x14ac:dyDescent="0.3">
      <c r="F395" s="98"/>
      <c r="G395" s="99"/>
      <c r="H395" s="99"/>
      <c r="I395" s="98"/>
    </row>
    <row r="396" spans="6:9" x14ac:dyDescent="0.3">
      <c r="F396" s="98"/>
      <c r="G396" s="99"/>
      <c r="H396" s="99"/>
      <c r="I396" s="98"/>
    </row>
    <row r="397" spans="6:9" x14ac:dyDescent="0.3">
      <c r="F397" s="98"/>
      <c r="G397" s="99"/>
      <c r="H397" s="99"/>
      <c r="I397" s="98"/>
    </row>
    <row r="398" spans="6:9" x14ac:dyDescent="0.3">
      <c r="F398" s="98"/>
      <c r="G398" s="99"/>
      <c r="H398" s="99"/>
      <c r="I398" s="98"/>
    </row>
    <row r="399" spans="6:9" x14ac:dyDescent="0.3">
      <c r="F399" s="98"/>
      <c r="G399" s="99"/>
      <c r="H399" s="99"/>
      <c r="I399" s="98"/>
    </row>
    <row r="400" spans="6:9" x14ac:dyDescent="0.3">
      <c r="F400" s="98"/>
      <c r="G400" s="99"/>
      <c r="H400" s="99"/>
      <c r="I400" s="98"/>
    </row>
    <row r="401" spans="6:9" x14ac:dyDescent="0.3">
      <c r="F401" s="98"/>
      <c r="G401" s="99"/>
      <c r="H401" s="99"/>
      <c r="I401" s="98"/>
    </row>
    <row r="402" spans="6:9" x14ac:dyDescent="0.3">
      <c r="F402" s="98"/>
      <c r="G402" s="99"/>
      <c r="H402" s="99"/>
      <c r="I402" s="98"/>
    </row>
    <row r="403" spans="6:9" x14ac:dyDescent="0.3">
      <c r="F403" s="98"/>
      <c r="G403" s="99"/>
      <c r="H403" s="99"/>
      <c r="I403" s="98"/>
    </row>
    <row r="404" spans="6:9" x14ac:dyDescent="0.3">
      <c r="F404" s="98"/>
      <c r="G404" s="99"/>
      <c r="H404" s="99"/>
      <c r="I404" s="98"/>
    </row>
    <row r="405" spans="6:9" x14ac:dyDescent="0.3">
      <c r="F405" s="98"/>
      <c r="G405" s="99"/>
      <c r="H405" s="99"/>
      <c r="I405" s="98"/>
    </row>
    <row r="406" spans="6:9" x14ac:dyDescent="0.3">
      <c r="F406" s="98"/>
      <c r="G406" s="99"/>
      <c r="H406" s="99"/>
      <c r="I406" s="98"/>
    </row>
    <row r="407" spans="6:9" x14ac:dyDescent="0.3">
      <c r="F407" s="98"/>
      <c r="G407" s="99"/>
      <c r="H407" s="99"/>
      <c r="I407" s="98"/>
    </row>
    <row r="408" spans="6:9" x14ac:dyDescent="0.3">
      <c r="F408" s="98"/>
      <c r="G408" s="99"/>
      <c r="H408" s="99"/>
      <c r="I408" s="98"/>
    </row>
    <row r="409" spans="6:9" x14ac:dyDescent="0.3">
      <c r="F409" s="98"/>
      <c r="G409" s="99"/>
      <c r="H409" s="99"/>
      <c r="I409" s="98"/>
    </row>
    <row r="410" spans="6:9" x14ac:dyDescent="0.3">
      <c r="F410" s="98"/>
      <c r="G410" s="99"/>
      <c r="H410" s="99"/>
      <c r="I410" s="98"/>
    </row>
    <row r="411" spans="6:9" x14ac:dyDescent="0.3">
      <c r="F411" s="98"/>
      <c r="G411" s="99"/>
      <c r="H411" s="99"/>
      <c r="I411" s="98"/>
    </row>
    <row r="412" spans="6:9" x14ac:dyDescent="0.3">
      <c r="F412" s="98"/>
      <c r="G412" s="99"/>
      <c r="H412" s="99"/>
      <c r="I412" s="98"/>
    </row>
    <row r="413" spans="6:9" x14ac:dyDescent="0.3">
      <c r="F413" s="98"/>
      <c r="G413" s="99"/>
      <c r="H413" s="99"/>
      <c r="I413" s="98"/>
    </row>
    <row r="414" spans="6:9" x14ac:dyDescent="0.3">
      <c r="F414" s="98"/>
      <c r="G414" s="99"/>
      <c r="H414" s="99"/>
      <c r="I414" s="98"/>
    </row>
    <row r="415" spans="6:9" x14ac:dyDescent="0.3">
      <c r="F415" s="98"/>
      <c r="G415" s="99"/>
      <c r="H415" s="99"/>
      <c r="I415" s="98"/>
    </row>
    <row r="416" spans="6:9" x14ac:dyDescent="0.3">
      <c r="F416" s="98"/>
      <c r="G416" s="99"/>
      <c r="H416" s="99"/>
      <c r="I416" s="98"/>
    </row>
    <row r="417" spans="6:9" x14ac:dyDescent="0.3">
      <c r="F417" s="98"/>
      <c r="G417" s="99"/>
      <c r="H417" s="99"/>
      <c r="I417" s="98"/>
    </row>
    <row r="418" spans="6:9" x14ac:dyDescent="0.3">
      <c r="F418" s="98"/>
      <c r="G418" s="99"/>
      <c r="H418" s="99"/>
      <c r="I418" s="98"/>
    </row>
    <row r="419" spans="6:9" x14ac:dyDescent="0.3">
      <c r="F419" s="98"/>
      <c r="G419" s="99"/>
      <c r="H419" s="99"/>
      <c r="I419" s="98"/>
    </row>
    <row r="420" spans="6:9" x14ac:dyDescent="0.3">
      <c r="F420" s="98"/>
      <c r="G420" s="99"/>
      <c r="H420" s="99"/>
      <c r="I420" s="98"/>
    </row>
    <row r="421" spans="6:9" x14ac:dyDescent="0.3">
      <c r="F421" s="98"/>
      <c r="G421" s="99"/>
      <c r="H421" s="99"/>
      <c r="I421" s="98"/>
    </row>
    <row r="422" spans="6:9" x14ac:dyDescent="0.3">
      <c r="F422" s="98"/>
      <c r="G422" s="99"/>
      <c r="H422" s="99"/>
      <c r="I422" s="98"/>
    </row>
    <row r="423" spans="6:9" x14ac:dyDescent="0.3">
      <c r="F423" s="98"/>
      <c r="G423" s="99"/>
      <c r="H423" s="99"/>
      <c r="I423" s="98"/>
    </row>
    <row r="424" spans="6:9" x14ac:dyDescent="0.3">
      <c r="F424" s="98"/>
      <c r="G424" s="99"/>
      <c r="H424" s="99"/>
      <c r="I424" s="98"/>
    </row>
    <row r="425" spans="6:9" x14ac:dyDescent="0.3">
      <c r="F425" s="98"/>
      <c r="G425" s="99"/>
      <c r="H425" s="99"/>
      <c r="I425" s="98"/>
    </row>
    <row r="426" spans="6:9" x14ac:dyDescent="0.3">
      <c r="F426" s="98"/>
      <c r="G426" s="99"/>
      <c r="H426" s="99"/>
      <c r="I426" s="98"/>
    </row>
    <row r="427" spans="6:9" x14ac:dyDescent="0.3">
      <c r="F427" s="98"/>
      <c r="G427" s="99"/>
      <c r="H427" s="99"/>
      <c r="I427" s="98"/>
    </row>
    <row r="428" spans="6:9" x14ac:dyDescent="0.3">
      <c r="F428" s="98"/>
      <c r="G428" s="99"/>
      <c r="H428" s="99"/>
      <c r="I428" s="98"/>
    </row>
    <row r="429" spans="6:9" x14ac:dyDescent="0.3">
      <c r="F429" s="98"/>
      <c r="G429" s="99"/>
      <c r="H429" s="99"/>
      <c r="I429" s="98"/>
    </row>
    <row r="430" spans="6:9" x14ac:dyDescent="0.3">
      <c r="F430" s="98"/>
      <c r="G430" s="99"/>
      <c r="H430" s="99"/>
      <c r="I430" s="98"/>
    </row>
    <row r="431" spans="6:9" x14ac:dyDescent="0.3">
      <c r="F431" s="98"/>
      <c r="G431" s="99"/>
      <c r="H431" s="99"/>
      <c r="I431" s="98"/>
    </row>
    <row r="432" spans="6:9" x14ac:dyDescent="0.3">
      <c r="F432" s="98"/>
      <c r="G432" s="99"/>
      <c r="H432" s="99"/>
      <c r="I432" s="98"/>
    </row>
    <row r="433" spans="6:9" x14ac:dyDescent="0.3">
      <c r="F433" s="98"/>
      <c r="G433" s="99"/>
      <c r="H433" s="99"/>
      <c r="I433" s="98"/>
    </row>
    <row r="434" spans="6:9" x14ac:dyDescent="0.3">
      <c r="F434" s="98"/>
      <c r="G434" s="99"/>
      <c r="H434" s="99"/>
      <c r="I434" s="98"/>
    </row>
    <row r="435" spans="6:9" x14ac:dyDescent="0.3">
      <c r="F435" s="98"/>
      <c r="G435" s="99"/>
      <c r="H435" s="99"/>
      <c r="I435" s="98"/>
    </row>
    <row r="436" spans="6:9" x14ac:dyDescent="0.3">
      <c r="F436" s="98"/>
      <c r="G436" s="99"/>
      <c r="H436" s="99"/>
      <c r="I436" s="98"/>
    </row>
    <row r="437" spans="6:9" x14ac:dyDescent="0.3">
      <c r="F437" s="98"/>
      <c r="G437" s="99"/>
      <c r="H437" s="99"/>
      <c r="I437" s="98"/>
    </row>
    <row r="438" spans="6:9" x14ac:dyDescent="0.3">
      <c r="F438" s="98"/>
      <c r="G438" s="99"/>
      <c r="H438" s="99"/>
      <c r="I438" s="98"/>
    </row>
    <row r="439" spans="6:9" x14ac:dyDescent="0.3">
      <c r="F439" s="98"/>
      <c r="G439" s="99"/>
      <c r="H439" s="99"/>
      <c r="I439" s="98"/>
    </row>
    <row r="440" spans="6:9" x14ac:dyDescent="0.3">
      <c r="F440" s="98"/>
      <c r="G440" s="99"/>
      <c r="H440" s="99"/>
      <c r="I440" s="98"/>
    </row>
    <row r="441" spans="6:9" x14ac:dyDescent="0.3">
      <c r="F441" s="98"/>
      <c r="G441" s="99"/>
      <c r="H441" s="99"/>
      <c r="I441" s="98"/>
    </row>
    <row r="442" spans="6:9" x14ac:dyDescent="0.3">
      <c r="F442" s="98"/>
      <c r="G442" s="99"/>
      <c r="H442" s="99"/>
      <c r="I442" s="98"/>
    </row>
    <row r="443" spans="6:9" x14ac:dyDescent="0.3">
      <c r="F443" s="98"/>
      <c r="G443" s="99"/>
      <c r="H443" s="99"/>
      <c r="I443" s="98"/>
    </row>
    <row r="444" spans="6:9" x14ac:dyDescent="0.3">
      <c r="F444" s="98"/>
      <c r="G444" s="99"/>
      <c r="H444" s="99"/>
      <c r="I444" s="98"/>
    </row>
    <row r="445" spans="6:9" x14ac:dyDescent="0.3">
      <c r="F445" s="98"/>
      <c r="G445" s="99"/>
      <c r="H445" s="99"/>
      <c r="I445" s="98"/>
    </row>
    <row r="446" spans="6:9" x14ac:dyDescent="0.3">
      <c r="F446" s="98"/>
      <c r="G446" s="99"/>
      <c r="H446" s="99"/>
      <c r="I446" s="98"/>
    </row>
    <row r="447" spans="6:9" x14ac:dyDescent="0.3">
      <c r="F447" s="98"/>
      <c r="G447" s="99"/>
      <c r="H447" s="99"/>
      <c r="I447" s="98"/>
    </row>
    <row r="448" spans="6:9" x14ac:dyDescent="0.3">
      <c r="F448" s="98"/>
      <c r="G448" s="99"/>
      <c r="H448" s="99"/>
      <c r="I448" s="98"/>
    </row>
    <row r="449" spans="6:9" x14ac:dyDescent="0.3">
      <c r="F449" s="98"/>
      <c r="G449" s="99"/>
      <c r="H449" s="99"/>
      <c r="I449" s="98"/>
    </row>
    <row r="450" spans="6:9" x14ac:dyDescent="0.3">
      <c r="F450" s="98"/>
      <c r="G450" s="99"/>
      <c r="H450" s="99"/>
      <c r="I450" s="98"/>
    </row>
    <row r="451" spans="6:9" x14ac:dyDescent="0.3">
      <c r="F451" s="98"/>
      <c r="G451" s="99"/>
      <c r="H451" s="99"/>
      <c r="I451" s="98"/>
    </row>
    <row r="452" spans="6:9" x14ac:dyDescent="0.3">
      <c r="F452" s="98"/>
      <c r="G452" s="99"/>
      <c r="H452" s="99"/>
      <c r="I452" s="98"/>
    </row>
    <row r="453" spans="6:9" x14ac:dyDescent="0.3">
      <c r="F453" s="98"/>
      <c r="G453" s="99"/>
      <c r="H453" s="99"/>
      <c r="I453" s="98"/>
    </row>
    <row r="454" spans="6:9" x14ac:dyDescent="0.3">
      <c r="F454" s="98"/>
      <c r="G454" s="99"/>
      <c r="H454" s="99"/>
      <c r="I454" s="98"/>
    </row>
    <row r="455" spans="6:9" x14ac:dyDescent="0.3">
      <c r="F455" s="98"/>
      <c r="G455" s="99"/>
      <c r="H455" s="99"/>
      <c r="I455" s="98"/>
    </row>
    <row r="456" spans="6:9" x14ac:dyDescent="0.3">
      <c r="F456" s="98"/>
      <c r="G456" s="99"/>
      <c r="H456" s="99"/>
      <c r="I456" s="98"/>
    </row>
    <row r="457" spans="6:9" x14ac:dyDescent="0.3">
      <c r="F457" s="98"/>
      <c r="G457" s="99"/>
      <c r="H457" s="99"/>
      <c r="I457" s="98"/>
    </row>
    <row r="458" spans="6:9" x14ac:dyDescent="0.3">
      <c r="F458" s="98"/>
      <c r="G458" s="99"/>
      <c r="H458" s="99"/>
      <c r="I458" s="98"/>
    </row>
    <row r="459" spans="6:9" x14ac:dyDescent="0.3">
      <c r="F459" s="98"/>
      <c r="G459" s="99"/>
      <c r="H459" s="99"/>
      <c r="I459" s="98"/>
    </row>
    <row r="460" spans="6:9" x14ac:dyDescent="0.3">
      <c r="F460" s="98"/>
      <c r="G460" s="99"/>
      <c r="H460" s="99"/>
      <c r="I460" s="98"/>
    </row>
    <row r="461" spans="6:9" x14ac:dyDescent="0.3">
      <c r="F461" s="98"/>
      <c r="G461" s="99"/>
      <c r="H461" s="99"/>
      <c r="I461" s="98"/>
    </row>
    <row r="462" spans="6:9" x14ac:dyDescent="0.3">
      <c r="F462" s="98"/>
      <c r="G462" s="99"/>
      <c r="H462" s="99"/>
      <c r="I462" s="98"/>
    </row>
    <row r="463" spans="6:9" x14ac:dyDescent="0.3">
      <c r="F463" s="98"/>
      <c r="G463" s="99"/>
      <c r="H463" s="99"/>
      <c r="I463" s="98"/>
    </row>
    <row r="464" spans="6:9" x14ac:dyDescent="0.3">
      <c r="F464" s="98"/>
      <c r="G464" s="99"/>
      <c r="H464" s="99"/>
      <c r="I464" s="98"/>
    </row>
    <row r="465" spans="6:9" x14ac:dyDescent="0.3">
      <c r="F465" s="98"/>
      <c r="G465" s="99"/>
      <c r="H465" s="99"/>
      <c r="I465" s="98"/>
    </row>
    <row r="466" spans="6:9" x14ac:dyDescent="0.3">
      <c r="F466" s="98"/>
      <c r="G466" s="99"/>
      <c r="H466" s="99"/>
      <c r="I466" s="98"/>
    </row>
    <row r="467" spans="6:9" x14ac:dyDescent="0.3">
      <c r="F467" s="98"/>
      <c r="G467" s="99"/>
      <c r="H467" s="99"/>
      <c r="I467" s="98"/>
    </row>
    <row r="468" spans="6:9" x14ac:dyDescent="0.3">
      <c r="F468" s="98"/>
      <c r="G468" s="99"/>
      <c r="H468" s="99"/>
      <c r="I468" s="98"/>
    </row>
    <row r="469" spans="6:9" x14ac:dyDescent="0.3">
      <c r="F469" s="98"/>
      <c r="G469" s="99"/>
      <c r="H469" s="99"/>
      <c r="I469" s="98"/>
    </row>
    <row r="470" spans="6:9" x14ac:dyDescent="0.3">
      <c r="F470" s="98"/>
      <c r="G470" s="99"/>
      <c r="H470" s="99"/>
      <c r="I470" s="98"/>
    </row>
    <row r="471" spans="6:9" x14ac:dyDescent="0.3">
      <c r="F471" s="98"/>
      <c r="G471" s="99"/>
      <c r="H471" s="99"/>
      <c r="I471" s="98"/>
    </row>
    <row r="472" spans="6:9" x14ac:dyDescent="0.3">
      <c r="F472" s="98"/>
      <c r="G472" s="99"/>
      <c r="H472" s="99"/>
      <c r="I472" s="98"/>
    </row>
    <row r="473" spans="6:9" x14ac:dyDescent="0.3">
      <c r="F473" s="98"/>
      <c r="G473" s="99"/>
      <c r="H473" s="99"/>
      <c r="I473" s="98"/>
    </row>
    <row r="474" spans="6:9" x14ac:dyDescent="0.3">
      <c r="F474" s="98"/>
      <c r="G474" s="99"/>
      <c r="H474" s="99"/>
      <c r="I474" s="98"/>
    </row>
    <row r="475" spans="6:9" x14ac:dyDescent="0.3">
      <c r="F475" s="98"/>
      <c r="G475" s="99"/>
      <c r="H475" s="99"/>
      <c r="I475" s="98"/>
    </row>
    <row r="476" spans="6:9" x14ac:dyDescent="0.3">
      <c r="F476" s="98"/>
      <c r="G476" s="99"/>
      <c r="H476" s="99"/>
      <c r="I476" s="98"/>
    </row>
    <row r="477" spans="6:9" x14ac:dyDescent="0.3">
      <c r="F477" s="98"/>
      <c r="G477" s="99"/>
      <c r="H477" s="99"/>
      <c r="I477" s="98"/>
    </row>
    <row r="478" spans="6:9" x14ac:dyDescent="0.3">
      <c r="F478" s="98"/>
      <c r="G478" s="99"/>
      <c r="H478" s="99"/>
      <c r="I478" s="98"/>
    </row>
    <row r="479" spans="6:9" x14ac:dyDescent="0.3">
      <c r="F479" s="98"/>
      <c r="G479" s="99"/>
      <c r="H479" s="99"/>
      <c r="I479" s="98"/>
    </row>
    <row r="480" spans="6:9" x14ac:dyDescent="0.3">
      <c r="F480" s="98"/>
      <c r="G480" s="99"/>
      <c r="H480" s="99"/>
      <c r="I480" s="98"/>
    </row>
    <row r="481" spans="6:9" x14ac:dyDescent="0.3">
      <c r="F481" s="98"/>
      <c r="G481" s="99"/>
      <c r="H481" s="99"/>
      <c r="I481" s="98"/>
    </row>
    <row r="482" spans="6:9" x14ac:dyDescent="0.3">
      <c r="F482" s="98"/>
      <c r="G482" s="99"/>
      <c r="H482" s="99"/>
      <c r="I482" s="98"/>
    </row>
    <row r="483" spans="6:9" x14ac:dyDescent="0.3">
      <c r="F483" s="98"/>
      <c r="G483" s="99"/>
      <c r="H483" s="99"/>
      <c r="I483" s="98"/>
    </row>
    <row r="484" spans="6:9" x14ac:dyDescent="0.3">
      <c r="F484" s="98"/>
      <c r="G484" s="99"/>
      <c r="H484" s="99"/>
      <c r="I484" s="98"/>
    </row>
    <row r="485" spans="6:9" x14ac:dyDescent="0.3">
      <c r="F485" s="98"/>
      <c r="G485" s="99"/>
      <c r="H485" s="99"/>
      <c r="I485" s="98"/>
    </row>
    <row r="486" spans="6:9" x14ac:dyDescent="0.3">
      <c r="F486" s="98"/>
      <c r="G486" s="99"/>
      <c r="H486" s="99"/>
      <c r="I486" s="98"/>
    </row>
    <row r="487" spans="6:9" x14ac:dyDescent="0.3">
      <c r="F487" s="98"/>
      <c r="G487" s="99"/>
      <c r="H487" s="99"/>
      <c r="I487" s="98"/>
    </row>
    <row r="488" spans="6:9" x14ac:dyDescent="0.3">
      <c r="F488" s="98"/>
      <c r="G488" s="99"/>
      <c r="H488" s="99"/>
      <c r="I488" s="98"/>
    </row>
    <row r="489" spans="6:9" x14ac:dyDescent="0.3">
      <c r="F489" s="98"/>
      <c r="G489" s="99"/>
      <c r="H489" s="99"/>
      <c r="I489" s="98"/>
    </row>
    <row r="490" spans="6:9" x14ac:dyDescent="0.3">
      <c r="F490" s="98"/>
      <c r="G490" s="99"/>
      <c r="H490" s="99"/>
      <c r="I490" s="98"/>
    </row>
    <row r="491" spans="6:9" x14ac:dyDescent="0.3">
      <c r="F491" s="98"/>
      <c r="G491" s="99"/>
      <c r="H491" s="99"/>
      <c r="I491" s="98"/>
    </row>
    <row r="492" spans="6:9" x14ac:dyDescent="0.3">
      <c r="F492" s="98"/>
      <c r="G492" s="99"/>
      <c r="H492" s="99"/>
      <c r="I492" s="98"/>
    </row>
    <row r="493" spans="6:9" x14ac:dyDescent="0.3">
      <c r="F493" s="98"/>
      <c r="G493" s="99"/>
      <c r="H493" s="99"/>
      <c r="I493" s="98"/>
    </row>
    <row r="494" spans="6:9" x14ac:dyDescent="0.3">
      <c r="F494" s="98"/>
      <c r="G494" s="99"/>
      <c r="H494" s="99"/>
      <c r="I494" s="98"/>
    </row>
    <row r="495" spans="6:9" x14ac:dyDescent="0.3">
      <c r="F495" s="98"/>
      <c r="G495" s="99"/>
      <c r="H495" s="99"/>
      <c r="I495" s="98"/>
    </row>
    <row r="496" spans="6:9" x14ac:dyDescent="0.3">
      <c r="F496" s="98"/>
      <c r="G496" s="99"/>
      <c r="H496" s="99"/>
      <c r="I496" s="98"/>
    </row>
    <row r="497" spans="6:9" x14ac:dyDescent="0.3">
      <c r="F497" s="98"/>
      <c r="G497" s="99"/>
      <c r="H497" s="99"/>
      <c r="I497" s="98"/>
    </row>
    <row r="498" spans="6:9" x14ac:dyDescent="0.3">
      <c r="F498" s="98"/>
      <c r="G498" s="99"/>
      <c r="H498" s="99"/>
      <c r="I498" s="98"/>
    </row>
    <row r="499" spans="6:9" x14ac:dyDescent="0.3">
      <c r="F499" s="98"/>
      <c r="G499" s="99"/>
      <c r="H499" s="99"/>
      <c r="I499" s="98"/>
    </row>
    <row r="500" spans="6:9" x14ac:dyDescent="0.3">
      <c r="F500" s="98"/>
      <c r="G500" s="99"/>
      <c r="H500" s="99"/>
      <c r="I500" s="98"/>
    </row>
    <row r="501" spans="6:9" x14ac:dyDescent="0.3">
      <c r="F501" s="98"/>
      <c r="G501" s="99"/>
      <c r="H501" s="99"/>
      <c r="I501" s="98"/>
    </row>
    <row r="502" spans="6:9" x14ac:dyDescent="0.3">
      <c r="F502" s="98"/>
      <c r="G502" s="99"/>
      <c r="H502" s="99"/>
      <c r="I502" s="98"/>
    </row>
    <row r="503" spans="6:9" x14ac:dyDescent="0.3">
      <c r="F503" s="98"/>
      <c r="G503" s="99"/>
      <c r="H503" s="99"/>
      <c r="I503" s="98"/>
    </row>
    <row r="504" spans="6:9" x14ac:dyDescent="0.3">
      <c r="F504" s="98"/>
      <c r="G504" s="99"/>
      <c r="H504" s="99"/>
      <c r="I504" s="98"/>
    </row>
    <row r="505" spans="6:9" x14ac:dyDescent="0.3">
      <c r="F505" s="98"/>
      <c r="G505" s="99"/>
      <c r="H505" s="99"/>
      <c r="I505" s="98"/>
    </row>
    <row r="506" spans="6:9" x14ac:dyDescent="0.3">
      <c r="F506" s="98"/>
      <c r="G506" s="99"/>
      <c r="H506" s="99"/>
      <c r="I506" s="98"/>
    </row>
    <row r="507" spans="6:9" x14ac:dyDescent="0.3">
      <c r="F507" s="98"/>
      <c r="G507" s="99"/>
      <c r="H507" s="99"/>
      <c r="I507" s="98"/>
    </row>
    <row r="508" spans="6:9" x14ac:dyDescent="0.3">
      <c r="F508" s="98"/>
      <c r="G508" s="99"/>
      <c r="H508" s="99"/>
      <c r="I508" s="98"/>
    </row>
    <row r="509" spans="6:9" x14ac:dyDescent="0.3">
      <c r="F509" s="98"/>
      <c r="G509" s="99"/>
      <c r="H509" s="99"/>
      <c r="I509" s="98"/>
    </row>
    <row r="510" spans="6:9" x14ac:dyDescent="0.3">
      <c r="F510" s="98"/>
      <c r="G510" s="99"/>
      <c r="H510" s="99"/>
      <c r="I510" s="98"/>
    </row>
    <row r="511" spans="6:9" x14ac:dyDescent="0.3">
      <c r="F511" s="98"/>
      <c r="G511" s="99"/>
      <c r="H511" s="99"/>
      <c r="I511" s="98"/>
    </row>
    <row r="512" spans="6:9" x14ac:dyDescent="0.3">
      <c r="F512" s="98"/>
      <c r="G512" s="99"/>
      <c r="H512" s="99"/>
      <c r="I512" s="98"/>
    </row>
    <row r="513" spans="6:9" x14ac:dyDescent="0.3">
      <c r="F513" s="98"/>
      <c r="G513" s="99"/>
      <c r="H513" s="99"/>
      <c r="I513" s="98"/>
    </row>
    <row r="514" spans="6:9" x14ac:dyDescent="0.3">
      <c r="F514" s="98"/>
      <c r="G514" s="99"/>
      <c r="H514" s="99"/>
      <c r="I514" s="98"/>
    </row>
    <row r="515" spans="6:9" x14ac:dyDescent="0.3">
      <c r="F515" s="98"/>
      <c r="G515" s="99"/>
      <c r="H515" s="99"/>
      <c r="I515" s="98"/>
    </row>
    <row r="516" spans="6:9" x14ac:dyDescent="0.3">
      <c r="F516" s="98"/>
      <c r="G516" s="99"/>
      <c r="H516" s="99"/>
      <c r="I516" s="98"/>
    </row>
    <row r="517" spans="6:9" x14ac:dyDescent="0.3">
      <c r="F517" s="98"/>
      <c r="G517" s="99"/>
      <c r="H517" s="99"/>
      <c r="I517" s="98"/>
    </row>
    <row r="518" spans="6:9" x14ac:dyDescent="0.3">
      <c r="F518" s="98"/>
      <c r="G518" s="99"/>
      <c r="H518" s="99"/>
      <c r="I518" s="98"/>
    </row>
    <row r="519" spans="6:9" x14ac:dyDescent="0.3">
      <c r="F519" s="98"/>
      <c r="G519" s="99"/>
      <c r="H519" s="99"/>
      <c r="I519" s="98"/>
    </row>
    <row r="520" spans="6:9" x14ac:dyDescent="0.3">
      <c r="F520" s="98"/>
      <c r="G520" s="99"/>
      <c r="H520" s="99"/>
      <c r="I520" s="98"/>
    </row>
    <row r="521" spans="6:9" x14ac:dyDescent="0.3">
      <c r="F521" s="98"/>
      <c r="G521" s="99"/>
      <c r="H521" s="99"/>
      <c r="I521" s="98"/>
    </row>
    <row r="522" spans="6:9" x14ac:dyDescent="0.3">
      <c r="F522" s="98"/>
      <c r="G522" s="99"/>
      <c r="H522" s="99"/>
      <c r="I522" s="98"/>
    </row>
    <row r="523" spans="6:9" x14ac:dyDescent="0.3">
      <c r="F523" s="98"/>
      <c r="G523" s="99"/>
      <c r="H523" s="99"/>
      <c r="I523" s="98"/>
    </row>
    <row r="524" spans="6:9" x14ac:dyDescent="0.3">
      <c r="F524" s="98"/>
      <c r="G524" s="99"/>
      <c r="H524" s="99"/>
      <c r="I524" s="98"/>
    </row>
    <row r="525" spans="6:9" x14ac:dyDescent="0.3">
      <c r="F525" s="98"/>
      <c r="G525" s="99"/>
      <c r="H525" s="99"/>
      <c r="I525" s="98"/>
    </row>
    <row r="526" spans="6:9" x14ac:dyDescent="0.3">
      <c r="F526" s="98"/>
      <c r="G526" s="99"/>
      <c r="H526" s="99"/>
      <c r="I526" s="98"/>
    </row>
    <row r="527" spans="6:9" x14ac:dyDescent="0.3">
      <c r="F527" s="98"/>
      <c r="G527" s="99"/>
      <c r="H527" s="99"/>
      <c r="I527" s="98"/>
    </row>
    <row r="528" spans="6:9" x14ac:dyDescent="0.3">
      <c r="F528" s="98"/>
      <c r="G528" s="99"/>
      <c r="H528" s="99"/>
      <c r="I528" s="98"/>
    </row>
    <row r="529" spans="6:9" x14ac:dyDescent="0.3">
      <c r="F529" s="98"/>
      <c r="G529" s="99"/>
      <c r="H529" s="99"/>
      <c r="I529" s="98"/>
    </row>
    <row r="530" spans="6:9" x14ac:dyDescent="0.3">
      <c r="F530" s="98"/>
      <c r="G530" s="99"/>
      <c r="H530" s="99"/>
      <c r="I530" s="98"/>
    </row>
    <row r="531" spans="6:9" x14ac:dyDescent="0.3">
      <c r="F531" s="98"/>
      <c r="G531" s="99"/>
      <c r="H531" s="99"/>
      <c r="I531" s="98"/>
    </row>
    <row r="532" spans="6:9" x14ac:dyDescent="0.3">
      <c r="F532" s="98"/>
      <c r="G532" s="99"/>
      <c r="H532" s="99"/>
      <c r="I532" s="98"/>
    </row>
    <row r="533" spans="6:9" x14ac:dyDescent="0.3">
      <c r="F533" s="98"/>
      <c r="G533" s="99"/>
      <c r="H533" s="99"/>
      <c r="I533" s="98"/>
    </row>
    <row r="534" spans="6:9" x14ac:dyDescent="0.3">
      <c r="F534" s="98"/>
      <c r="G534" s="99"/>
      <c r="H534" s="99"/>
      <c r="I534" s="98"/>
    </row>
    <row r="535" spans="6:9" x14ac:dyDescent="0.3">
      <c r="F535" s="98"/>
      <c r="G535" s="99"/>
      <c r="H535" s="99"/>
      <c r="I535" s="98"/>
    </row>
    <row r="536" spans="6:9" x14ac:dyDescent="0.3">
      <c r="F536" s="98"/>
      <c r="G536" s="99"/>
      <c r="H536" s="99"/>
      <c r="I536" s="98"/>
    </row>
    <row r="537" spans="6:9" x14ac:dyDescent="0.3">
      <c r="F537" s="98"/>
      <c r="G537" s="99"/>
      <c r="H537" s="99"/>
      <c r="I537" s="98"/>
    </row>
    <row r="538" spans="6:9" x14ac:dyDescent="0.3">
      <c r="F538" s="98"/>
      <c r="G538" s="99"/>
      <c r="H538" s="99"/>
      <c r="I538" s="98"/>
    </row>
    <row r="539" spans="6:9" x14ac:dyDescent="0.3">
      <c r="F539" s="98"/>
      <c r="G539" s="99"/>
      <c r="H539" s="99"/>
      <c r="I539" s="98"/>
    </row>
    <row r="540" spans="6:9" x14ac:dyDescent="0.3">
      <c r="F540" s="98"/>
      <c r="G540" s="99"/>
      <c r="H540" s="99"/>
      <c r="I540" s="98"/>
    </row>
    <row r="541" spans="6:9" x14ac:dyDescent="0.3">
      <c r="F541" s="98"/>
      <c r="G541" s="99"/>
      <c r="H541" s="99"/>
      <c r="I541" s="98"/>
    </row>
    <row r="542" spans="6:9" x14ac:dyDescent="0.3">
      <c r="F542" s="98"/>
      <c r="G542" s="99"/>
      <c r="H542" s="99"/>
      <c r="I542" s="98"/>
    </row>
    <row r="543" spans="6:9" x14ac:dyDescent="0.3">
      <c r="F543" s="98"/>
      <c r="G543" s="99"/>
      <c r="H543" s="99"/>
      <c r="I543" s="98"/>
    </row>
    <row r="544" spans="6:9" x14ac:dyDescent="0.3">
      <c r="F544" s="98"/>
      <c r="G544" s="99"/>
      <c r="H544" s="99"/>
      <c r="I544" s="98"/>
    </row>
    <row r="545" spans="6:9" x14ac:dyDescent="0.3">
      <c r="F545" s="98"/>
      <c r="G545" s="99"/>
      <c r="H545" s="99"/>
      <c r="I545" s="98"/>
    </row>
    <row r="546" spans="6:9" x14ac:dyDescent="0.3">
      <c r="F546" s="98"/>
      <c r="G546" s="99"/>
      <c r="H546" s="99"/>
      <c r="I546" s="98"/>
    </row>
    <row r="547" spans="6:9" x14ac:dyDescent="0.3">
      <c r="F547" s="98"/>
      <c r="G547" s="99"/>
      <c r="H547" s="99"/>
      <c r="I547" s="98"/>
    </row>
    <row r="548" spans="6:9" x14ac:dyDescent="0.3">
      <c r="F548" s="98"/>
      <c r="G548" s="99"/>
      <c r="H548" s="99"/>
      <c r="I548" s="98"/>
    </row>
    <row r="549" spans="6:9" x14ac:dyDescent="0.3">
      <c r="F549" s="98"/>
      <c r="G549" s="99"/>
      <c r="H549" s="99"/>
      <c r="I549" s="98"/>
    </row>
    <row r="550" spans="6:9" x14ac:dyDescent="0.3">
      <c r="F550" s="98"/>
      <c r="G550" s="99"/>
      <c r="H550" s="99"/>
      <c r="I550" s="98"/>
    </row>
    <row r="551" spans="6:9" x14ac:dyDescent="0.3">
      <c r="F551" s="98"/>
      <c r="G551" s="99"/>
      <c r="H551" s="99"/>
      <c r="I551" s="98"/>
    </row>
    <row r="552" spans="6:9" x14ac:dyDescent="0.3">
      <c r="F552" s="98"/>
      <c r="G552" s="99"/>
      <c r="H552" s="99"/>
      <c r="I552" s="98"/>
    </row>
    <row r="553" spans="6:9" x14ac:dyDescent="0.3">
      <c r="F553" s="98"/>
      <c r="G553" s="99"/>
      <c r="H553" s="99"/>
      <c r="I553" s="98"/>
    </row>
    <row r="554" spans="6:9" x14ac:dyDescent="0.3">
      <c r="F554" s="98"/>
      <c r="G554" s="99"/>
      <c r="H554" s="99"/>
      <c r="I554" s="98"/>
    </row>
    <row r="555" spans="6:9" x14ac:dyDescent="0.3">
      <c r="F555" s="98"/>
      <c r="G555" s="99"/>
      <c r="H555" s="99"/>
      <c r="I555" s="98"/>
    </row>
    <row r="556" spans="6:9" x14ac:dyDescent="0.3">
      <c r="F556" s="98"/>
      <c r="G556" s="99"/>
      <c r="H556" s="99"/>
      <c r="I556" s="98"/>
    </row>
    <row r="557" spans="6:9" x14ac:dyDescent="0.3">
      <c r="F557" s="98"/>
      <c r="G557" s="99"/>
      <c r="H557" s="99"/>
      <c r="I557" s="98"/>
    </row>
    <row r="558" spans="6:9" x14ac:dyDescent="0.3">
      <c r="F558" s="98"/>
      <c r="G558" s="99"/>
      <c r="H558" s="99"/>
      <c r="I558" s="98"/>
    </row>
    <row r="559" spans="6:9" x14ac:dyDescent="0.3">
      <c r="F559" s="98"/>
      <c r="G559" s="99"/>
      <c r="H559" s="99"/>
      <c r="I559" s="98"/>
    </row>
    <row r="560" spans="6:9" x14ac:dyDescent="0.3">
      <c r="F560" s="98"/>
      <c r="G560" s="99"/>
      <c r="H560" s="99"/>
      <c r="I560" s="98"/>
    </row>
    <row r="561" spans="6:9" x14ac:dyDescent="0.3">
      <c r="F561" s="98"/>
      <c r="G561" s="99"/>
      <c r="H561" s="99"/>
      <c r="I561" s="98"/>
    </row>
    <row r="562" spans="6:9" x14ac:dyDescent="0.3">
      <c r="F562" s="98"/>
      <c r="G562" s="99"/>
      <c r="H562" s="99"/>
      <c r="I562" s="98"/>
    </row>
    <row r="563" spans="6:9" x14ac:dyDescent="0.3">
      <c r="F563" s="98"/>
      <c r="G563" s="99"/>
      <c r="H563" s="99"/>
      <c r="I563" s="98"/>
    </row>
    <row r="564" spans="6:9" x14ac:dyDescent="0.3">
      <c r="F564" s="98"/>
      <c r="G564" s="99"/>
      <c r="H564" s="99"/>
      <c r="I564" s="98"/>
    </row>
    <row r="565" spans="6:9" x14ac:dyDescent="0.3">
      <c r="F565" s="98"/>
      <c r="G565" s="99"/>
      <c r="H565" s="99"/>
      <c r="I565" s="98"/>
    </row>
    <row r="566" spans="6:9" x14ac:dyDescent="0.3">
      <c r="F566" s="98"/>
      <c r="G566" s="99"/>
      <c r="H566" s="99"/>
      <c r="I566" s="98"/>
    </row>
    <row r="567" spans="6:9" x14ac:dyDescent="0.3">
      <c r="F567" s="98"/>
      <c r="G567" s="99"/>
      <c r="H567" s="99"/>
      <c r="I567" s="98"/>
    </row>
    <row r="568" spans="6:9" x14ac:dyDescent="0.3">
      <c r="F568" s="98"/>
      <c r="G568" s="99"/>
      <c r="H568" s="99"/>
      <c r="I568" s="98"/>
    </row>
    <row r="569" spans="6:9" x14ac:dyDescent="0.3">
      <c r="F569" s="98"/>
      <c r="G569" s="99"/>
      <c r="H569" s="99"/>
      <c r="I569" s="98"/>
    </row>
    <row r="570" spans="6:9" x14ac:dyDescent="0.3">
      <c r="F570" s="98"/>
      <c r="G570" s="99"/>
      <c r="H570" s="99"/>
      <c r="I570" s="98"/>
    </row>
    <row r="571" spans="6:9" x14ac:dyDescent="0.3">
      <c r="F571" s="98"/>
      <c r="G571" s="99"/>
      <c r="H571" s="99"/>
      <c r="I571" s="98"/>
    </row>
    <row r="572" spans="6:9" x14ac:dyDescent="0.3">
      <c r="F572" s="98"/>
      <c r="G572" s="99"/>
      <c r="H572" s="99"/>
      <c r="I572" s="98"/>
    </row>
    <row r="573" spans="6:9" x14ac:dyDescent="0.3">
      <c r="F573" s="98"/>
      <c r="G573" s="99"/>
      <c r="H573" s="99"/>
      <c r="I573" s="98"/>
    </row>
    <row r="574" spans="6:9" x14ac:dyDescent="0.3">
      <c r="F574" s="98"/>
      <c r="G574" s="99"/>
      <c r="H574" s="99"/>
      <c r="I574" s="98"/>
    </row>
    <row r="575" spans="6:9" x14ac:dyDescent="0.3">
      <c r="F575" s="98"/>
      <c r="G575" s="99"/>
      <c r="H575" s="99"/>
      <c r="I575" s="98"/>
    </row>
    <row r="576" spans="6:9" x14ac:dyDescent="0.3">
      <c r="F576" s="98"/>
      <c r="G576" s="99"/>
      <c r="H576" s="99"/>
      <c r="I576" s="98"/>
    </row>
    <row r="577" spans="6:9" x14ac:dyDescent="0.3">
      <c r="F577" s="98"/>
      <c r="G577" s="99"/>
      <c r="H577" s="99"/>
      <c r="I577" s="98"/>
    </row>
    <row r="578" spans="6:9" x14ac:dyDescent="0.3">
      <c r="F578" s="98"/>
      <c r="G578" s="99"/>
      <c r="H578" s="99"/>
      <c r="I578" s="98"/>
    </row>
    <row r="579" spans="6:9" x14ac:dyDescent="0.3">
      <c r="F579" s="98"/>
      <c r="G579" s="99"/>
      <c r="H579" s="99"/>
      <c r="I579" s="98"/>
    </row>
    <row r="580" spans="6:9" x14ac:dyDescent="0.3">
      <c r="F580" s="98"/>
      <c r="G580" s="99"/>
      <c r="H580" s="99"/>
      <c r="I580" s="98"/>
    </row>
    <row r="581" spans="6:9" x14ac:dyDescent="0.3">
      <c r="F581" s="98"/>
      <c r="G581" s="99"/>
      <c r="H581" s="99"/>
      <c r="I581" s="98"/>
    </row>
    <row r="582" spans="6:9" x14ac:dyDescent="0.3">
      <c r="F582" s="98"/>
      <c r="G582" s="99"/>
      <c r="H582" s="99"/>
      <c r="I582" s="98"/>
    </row>
    <row r="583" spans="6:9" x14ac:dyDescent="0.3">
      <c r="F583" s="98"/>
      <c r="G583" s="99"/>
      <c r="H583" s="99"/>
      <c r="I583" s="98"/>
    </row>
    <row r="584" spans="6:9" x14ac:dyDescent="0.3">
      <c r="F584" s="98"/>
      <c r="G584" s="99"/>
      <c r="H584" s="99"/>
      <c r="I584" s="98"/>
    </row>
    <row r="585" spans="6:9" x14ac:dyDescent="0.3">
      <c r="F585" s="98"/>
      <c r="G585" s="99"/>
      <c r="H585" s="99"/>
      <c r="I585" s="98"/>
    </row>
    <row r="586" spans="6:9" x14ac:dyDescent="0.3">
      <c r="F586" s="98"/>
      <c r="G586" s="99"/>
      <c r="H586" s="99"/>
      <c r="I586" s="98"/>
    </row>
    <row r="587" spans="6:9" x14ac:dyDescent="0.3">
      <c r="F587" s="98"/>
      <c r="G587" s="99"/>
      <c r="H587" s="99"/>
      <c r="I587" s="98"/>
    </row>
    <row r="588" spans="6:9" x14ac:dyDescent="0.3">
      <c r="F588" s="98"/>
      <c r="G588" s="99"/>
      <c r="H588" s="99"/>
      <c r="I588" s="98"/>
    </row>
    <row r="589" spans="6:9" x14ac:dyDescent="0.3">
      <c r="F589" s="98"/>
      <c r="G589" s="99"/>
      <c r="H589" s="99"/>
      <c r="I589" s="98"/>
    </row>
    <row r="590" spans="6:9" x14ac:dyDescent="0.3">
      <c r="F590" s="98"/>
      <c r="G590" s="99"/>
      <c r="H590" s="99"/>
      <c r="I590" s="98"/>
    </row>
    <row r="591" spans="6:9" x14ac:dyDescent="0.3">
      <c r="F591" s="98"/>
      <c r="G591" s="99"/>
      <c r="H591" s="99"/>
      <c r="I591" s="98"/>
    </row>
    <row r="592" spans="6:9" x14ac:dyDescent="0.3">
      <c r="F592" s="98"/>
      <c r="G592" s="99"/>
      <c r="H592" s="99"/>
      <c r="I592" s="98"/>
    </row>
    <row r="593" spans="6:9" x14ac:dyDescent="0.3">
      <c r="F593" s="98"/>
      <c r="G593" s="99"/>
      <c r="H593" s="99"/>
      <c r="I593" s="98"/>
    </row>
    <row r="594" spans="6:9" x14ac:dyDescent="0.3">
      <c r="F594" s="98"/>
      <c r="G594" s="99"/>
      <c r="H594" s="99"/>
      <c r="I594" s="98"/>
    </row>
    <row r="595" spans="6:9" x14ac:dyDescent="0.3">
      <c r="F595" s="98"/>
      <c r="G595" s="99"/>
      <c r="H595" s="99"/>
      <c r="I595" s="98"/>
    </row>
    <row r="596" spans="6:9" x14ac:dyDescent="0.3">
      <c r="F596" s="98"/>
      <c r="G596" s="99"/>
      <c r="H596" s="99"/>
      <c r="I596" s="98"/>
    </row>
    <row r="597" spans="6:9" x14ac:dyDescent="0.3">
      <c r="F597" s="98"/>
      <c r="G597" s="99"/>
      <c r="H597" s="99"/>
      <c r="I597" s="98"/>
    </row>
    <row r="598" spans="6:9" x14ac:dyDescent="0.3">
      <c r="F598" s="98"/>
      <c r="G598" s="99"/>
      <c r="H598" s="99"/>
      <c r="I598" s="98"/>
    </row>
    <row r="599" spans="6:9" x14ac:dyDescent="0.3">
      <c r="F599" s="98"/>
      <c r="G599" s="99"/>
      <c r="H599" s="99"/>
      <c r="I599" s="98"/>
    </row>
    <row r="600" spans="6:9" x14ac:dyDescent="0.3">
      <c r="F600" s="98"/>
      <c r="G600" s="99"/>
      <c r="H600" s="99"/>
      <c r="I600" s="98"/>
    </row>
    <row r="601" spans="6:9" x14ac:dyDescent="0.3">
      <c r="F601" s="98"/>
      <c r="G601" s="99"/>
      <c r="H601" s="99"/>
      <c r="I601" s="98"/>
    </row>
    <row r="602" spans="6:9" x14ac:dyDescent="0.3">
      <c r="F602" s="98"/>
      <c r="G602" s="99"/>
      <c r="H602" s="99"/>
      <c r="I602" s="98"/>
    </row>
    <row r="603" spans="6:9" x14ac:dyDescent="0.3">
      <c r="F603" s="98"/>
      <c r="G603" s="99"/>
      <c r="H603" s="99"/>
      <c r="I603" s="98"/>
    </row>
    <row r="604" spans="6:9" x14ac:dyDescent="0.3">
      <c r="F604" s="98"/>
      <c r="G604" s="99"/>
      <c r="H604" s="99"/>
      <c r="I604" s="98"/>
    </row>
    <row r="605" spans="6:9" x14ac:dyDescent="0.3">
      <c r="F605" s="98"/>
      <c r="G605" s="99"/>
      <c r="H605" s="99"/>
      <c r="I605" s="98"/>
    </row>
    <row r="606" spans="6:9" x14ac:dyDescent="0.3">
      <c r="F606" s="98"/>
      <c r="G606" s="99"/>
      <c r="H606" s="99"/>
      <c r="I606" s="98"/>
    </row>
    <row r="607" spans="6:9" x14ac:dyDescent="0.3">
      <c r="F607" s="98"/>
      <c r="G607" s="99"/>
      <c r="H607" s="99"/>
      <c r="I607" s="98"/>
    </row>
    <row r="608" spans="6:9" x14ac:dyDescent="0.3">
      <c r="F608" s="98"/>
      <c r="G608" s="99"/>
      <c r="H608" s="99"/>
      <c r="I608" s="98"/>
    </row>
    <row r="609" spans="6:9" x14ac:dyDescent="0.3">
      <c r="F609" s="98"/>
      <c r="G609" s="99"/>
      <c r="H609" s="99"/>
      <c r="I609" s="98"/>
    </row>
    <row r="610" spans="6:9" x14ac:dyDescent="0.3">
      <c r="F610" s="98"/>
      <c r="G610" s="99"/>
      <c r="H610" s="99"/>
      <c r="I610" s="98"/>
    </row>
    <row r="611" spans="6:9" x14ac:dyDescent="0.3">
      <c r="F611" s="98"/>
      <c r="G611" s="99"/>
      <c r="H611" s="99"/>
      <c r="I611" s="98"/>
    </row>
    <row r="612" spans="6:9" x14ac:dyDescent="0.3">
      <c r="F612" s="98"/>
      <c r="G612" s="99"/>
      <c r="H612" s="99"/>
      <c r="I612" s="98"/>
    </row>
    <row r="613" spans="6:9" x14ac:dyDescent="0.3">
      <c r="F613" s="98"/>
      <c r="G613" s="99"/>
      <c r="H613" s="99"/>
      <c r="I613" s="98"/>
    </row>
    <row r="614" spans="6:9" x14ac:dyDescent="0.3">
      <c r="F614" s="98"/>
      <c r="G614" s="99"/>
      <c r="H614" s="99"/>
      <c r="I614" s="98"/>
    </row>
    <row r="615" spans="6:9" x14ac:dyDescent="0.3">
      <c r="F615" s="98"/>
      <c r="G615" s="99"/>
      <c r="H615" s="99"/>
      <c r="I615" s="98"/>
    </row>
    <row r="616" spans="6:9" x14ac:dyDescent="0.3">
      <c r="F616" s="98"/>
      <c r="G616" s="99"/>
      <c r="H616" s="99"/>
      <c r="I616" s="98"/>
    </row>
    <row r="617" spans="6:9" x14ac:dyDescent="0.3">
      <c r="F617" s="98"/>
      <c r="G617" s="99"/>
      <c r="H617" s="99"/>
      <c r="I617" s="98"/>
    </row>
    <row r="618" spans="6:9" x14ac:dyDescent="0.3">
      <c r="F618" s="98"/>
      <c r="G618" s="99"/>
      <c r="H618" s="99"/>
      <c r="I618" s="98"/>
    </row>
    <row r="619" spans="6:9" x14ac:dyDescent="0.3">
      <c r="F619" s="98"/>
      <c r="G619" s="99"/>
      <c r="H619" s="99"/>
      <c r="I619" s="98"/>
    </row>
    <row r="620" spans="6:9" x14ac:dyDescent="0.3">
      <c r="F620" s="98"/>
      <c r="G620" s="99"/>
      <c r="H620" s="99"/>
      <c r="I620" s="98"/>
    </row>
    <row r="621" spans="6:9" x14ac:dyDescent="0.3">
      <c r="F621" s="98"/>
      <c r="G621" s="99"/>
      <c r="H621" s="99"/>
      <c r="I621" s="98"/>
    </row>
    <row r="622" spans="6:9" x14ac:dyDescent="0.3">
      <c r="F622" s="98"/>
      <c r="G622" s="99"/>
      <c r="H622" s="99"/>
      <c r="I622" s="98"/>
    </row>
    <row r="623" spans="6:9" x14ac:dyDescent="0.3">
      <c r="F623" s="98"/>
      <c r="G623" s="99"/>
      <c r="H623" s="99"/>
      <c r="I623" s="98"/>
    </row>
    <row r="624" spans="6:9" x14ac:dyDescent="0.3">
      <c r="F624" s="98"/>
      <c r="G624" s="99"/>
      <c r="H624" s="99"/>
      <c r="I624" s="98"/>
    </row>
    <row r="625" spans="6:9" x14ac:dyDescent="0.3">
      <c r="F625" s="98"/>
      <c r="G625" s="99"/>
      <c r="H625" s="99"/>
      <c r="I625" s="98"/>
    </row>
    <row r="626" spans="6:9" x14ac:dyDescent="0.3">
      <c r="F626" s="98"/>
      <c r="G626" s="99"/>
      <c r="H626" s="99"/>
      <c r="I626" s="98"/>
    </row>
    <row r="627" spans="6:9" x14ac:dyDescent="0.3">
      <c r="F627" s="98"/>
      <c r="G627" s="99"/>
      <c r="H627" s="99"/>
      <c r="I627" s="98"/>
    </row>
    <row r="628" spans="6:9" x14ac:dyDescent="0.3">
      <c r="F628" s="98"/>
      <c r="G628" s="99"/>
      <c r="H628" s="99"/>
      <c r="I628" s="98"/>
    </row>
    <row r="629" spans="6:9" x14ac:dyDescent="0.3">
      <c r="F629" s="98"/>
      <c r="G629" s="99"/>
      <c r="H629" s="99"/>
      <c r="I629" s="98"/>
    </row>
    <row r="630" spans="6:9" x14ac:dyDescent="0.3">
      <c r="F630" s="98"/>
      <c r="G630" s="99"/>
      <c r="H630" s="99"/>
      <c r="I630" s="98"/>
    </row>
    <row r="631" spans="6:9" x14ac:dyDescent="0.3">
      <c r="F631" s="98"/>
      <c r="G631" s="99"/>
      <c r="H631" s="99"/>
      <c r="I631" s="98"/>
    </row>
    <row r="632" spans="6:9" x14ac:dyDescent="0.3">
      <c r="F632" s="98"/>
      <c r="G632" s="99"/>
      <c r="H632" s="99"/>
      <c r="I632" s="98"/>
    </row>
    <row r="633" spans="6:9" x14ac:dyDescent="0.3">
      <c r="F633" s="98"/>
      <c r="G633" s="99"/>
      <c r="H633" s="99"/>
      <c r="I633" s="98"/>
    </row>
    <row r="634" spans="6:9" x14ac:dyDescent="0.3">
      <c r="F634" s="98"/>
      <c r="G634" s="99"/>
      <c r="H634" s="99"/>
      <c r="I634" s="98"/>
    </row>
    <row r="635" spans="6:9" x14ac:dyDescent="0.3">
      <c r="F635" s="98"/>
      <c r="G635" s="99"/>
      <c r="H635" s="99"/>
      <c r="I635" s="98"/>
    </row>
    <row r="636" spans="6:9" x14ac:dyDescent="0.3">
      <c r="F636" s="98"/>
      <c r="G636" s="99"/>
      <c r="H636" s="99"/>
      <c r="I636" s="98"/>
    </row>
    <row r="637" spans="6:9" x14ac:dyDescent="0.3">
      <c r="F637" s="98"/>
      <c r="G637" s="99"/>
      <c r="H637" s="99"/>
      <c r="I637" s="98"/>
    </row>
    <row r="638" spans="6:9" x14ac:dyDescent="0.3">
      <c r="F638" s="98"/>
      <c r="G638" s="99"/>
      <c r="H638" s="99"/>
      <c r="I638" s="98"/>
    </row>
    <row r="639" spans="6:9" x14ac:dyDescent="0.3">
      <c r="F639" s="98"/>
      <c r="G639" s="99"/>
      <c r="H639" s="99"/>
      <c r="I639" s="98"/>
    </row>
    <row r="640" spans="6:9" x14ac:dyDescent="0.3">
      <c r="F640" s="98"/>
      <c r="G640" s="99"/>
      <c r="H640" s="99"/>
      <c r="I640" s="98"/>
    </row>
    <row r="641" spans="6:9" x14ac:dyDescent="0.3">
      <c r="F641" s="98"/>
      <c r="G641" s="99"/>
      <c r="H641" s="99"/>
      <c r="I641" s="98"/>
    </row>
    <row r="642" spans="6:9" x14ac:dyDescent="0.3">
      <c r="F642" s="98"/>
      <c r="G642" s="99"/>
      <c r="H642" s="99"/>
      <c r="I642" s="98"/>
    </row>
    <row r="643" spans="6:9" x14ac:dyDescent="0.3">
      <c r="F643" s="98"/>
      <c r="G643" s="99"/>
      <c r="H643" s="99"/>
      <c r="I643" s="98"/>
    </row>
    <row r="644" spans="6:9" x14ac:dyDescent="0.3">
      <c r="F644" s="98"/>
      <c r="G644" s="99"/>
      <c r="H644" s="99"/>
      <c r="I644" s="98"/>
    </row>
    <row r="645" spans="6:9" x14ac:dyDescent="0.3">
      <c r="F645" s="98"/>
      <c r="G645" s="99"/>
      <c r="H645" s="99"/>
      <c r="I645" s="98"/>
    </row>
    <row r="646" spans="6:9" x14ac:dyDescent="0.3">
      <c r="F646" s="98"/>
      <c r="G646" s="99"/>
      <c r="H646" s="99"/>
      <c r="I646" s="98"/>
    </row>
    <row r="647" spans="6:9" x14ac:dyDescent="0.3">
      <c r="F647" s="98"/>
      <c r="G647" s="99"/>
      <c r="H647" s="99"/>
      <c r="I647" s="98"/>
    </row>
    <row r="648" spans="6:9" x14ac:dyDescent="0.3">
      <c r="F648" s="98"/>
      <c r="G648" s="99"/>
      <c r="H648" s="99"/>
      <c r="I648" s="98"/>
    </row>
    <row r="649" spans="6:9" x14ac:dyDescent="0.3">
      <c r="F649" s="98"/>
      <c r="G649" s="99"/>
      <c r="H649" s="99"/>
      <c r="I649" s="98"/>
    </row>
    <row r="650" spans="6:9" x14ac:dyDescent="0.3">
      <c r="F650" s="98"/>
      <c r="G650" s="99"/>
      <c r="H650" s="99"/>
      <c r="I650" s="98"/>
    </row>
    <row r="651" spans="6:9" x14ac:dyDescent="0.3">
      <c r="F651" s="98"/>
      <c r="G651" s="99"/>
      <c r="H651" s="99"/>
      <c r="I651" s="98"/>
    </row>
    <row r="652" spans="6:9" x14ac:dyDescent="0.3">
      <c r="F652" s="98"/>
      <c r="G652" s="99"/>
      <c r="H652" s="99"/>
      <c r="I652" s="98"/>
    </row>
    <row r="653" spans="6:9" x14ac:dyDescent="0.3">
      <c r="F653" s="98"/>
      <c r="G653" s="99"/>
      <c r="H653" s="99"/>
      <c r="I653" s="98"/>
    </row>
    <row r="654" spans="6:9" x14ac:dyDescent="0.3">
      <c r="F654" s="98"/>
      <c r="G654" s="99"/>
      <c r="H654" s="99"/>
      <c r="I654" s="98"/>
    </row>
    <row r="655" spans="6:9" x14ac:dyDescent="0.3">
      <c r="F655" s="98"/>
      <c r="G655" s="99"/>
      <c r="H655" s="99"/>
      <c r="I655" s="98"/>
    </row>
    <row r="656" spans="6:9" x14ac:dyDescent="0.3">
      <c r="F656" s="98"/>
      <c r="G656" s="99"/>
      <c r="H656" s="99"/>
      <c r="I656" s="98"/>
    </row>
    <row r="657" spans="6:9" x14ac:dyDescent="0.3">
      <c r="F657" s="98"/>
      <c r="G657" s="99"/>
      <c r="H657" s="99"/>
      <c r="I657" s="98"/>
    </row>
    <row r="658" spans="6:9" x14ac:dyDescent="0.3">
      <c r="F658" s="98"/>
      <c r="G658" s="99"/>
      <c r="H658" s="99"/>
      <c r="I658" s="98"/>
    </row>
    <row r="659" spans="6:9" x14ac:dyDescent="0.3">
      <c r="F659" s="98"/>
      <c r="G659" s="99"/>
      <c r="H659" s="99"/>
      <c r="I659" s="98"/>
    </row>
    <row r="660" spans="6:9" x14ac:dyDescent="0.3">
      <c r="F660" s="98"/>
      <c r="G660" s="99"/>
      <c r="H660" s="99"/>
      <c r="I660" s="98"/>
    </row>
    <row r="661" spans="6:9" x14ac:dyDescent="0.3">
      <c r="F661" s="98"/>
      <c r="G661" s="99"/>
      <c r="H661" s="99"/>
      <c r="I661" s="98"/>
    </row>
    <row r="662" spans="6:9" x14ac:dyDescent="0.3">
      <c r="F662" s="98"/>
      <c r="G662" s="99"/>
      <c r="H662" s="99"/>
      <c r="I662" s="98"/>
    </row>
    <row r="663" spans="6:9" x14ac:dyDescent="0.3">
      <c r="F663" s="98"/>
      <c r="G663" s="99"/>
      <c r="H663" s="99"/>
      <c r="I663" s="98"/>
    </row>
    <row r="664" spans="6:9" x14ac:dyDescent="0.3">
      <c r="F664" s="98"/>
      <c r="G664" s="99"/>
      <c r="H664" s="99"/>
      <c r="I664" s="98"/>
    </row>
    <row r="665" spans="6:9" x14ac:dyDescent="0.3">
      <c r="F665" s="98"/>
      <c r="G665" s="99"/>
      <c r="H665" s="99"/>
      <c r="I665" s="98"/>
    </row>
    <row r="666" spans="6:9" x14ac:dyDescent="0.3">
      <c r="F666" s="98"/>
      <c r="G666" s="99"/>
      <c r="H666" s="99"/>
      <c r="I666" s="98"/>
    </row>
    <row r="667" spans="6:9" x14ac:dyDescent="0.3">
      <c r="F667" s="98"/>
      <c r="G667" s="99"/>
      <c r="H667" s="99"/>
      <c r="I667" s="98"/>
    </row>
    <row r="668" spans="6:9" x14ac:dyDescent="0.3">
      <c r="F668" s="98"/>
      <c r="G668" s="99"/>
      <c r="H668" s="99"/>
      <c r="I668" s="98"/>
    </row>
    <row r="669" spans="6:9" x14ac:dyDescent="0.3">
      <c r="F669" s="98"/>
      <c r="G669" s="99"/>
      <c r="H669" s="99"/>
      <c r="I669" s="98"/>
    </row>
    <row r="670" spans="6:9" x14ac:dyDescent="0.3">
      <c r="F670" s="98"/>
      <c r="G670" s="99"/>
      <c r="H670" s="99"/>
      <c r="I670" s="98"/>
    </row>
    <row r="671" spans="6:9" x14ac:dyDescent="0.3">
      <c r="F671" s="98"/>
      <c r="G671" s="99"/>
      <c r="H671" s="99"/>
      <c r="I671" s="98"/>
    </row>
    <row r="672" spans="6:9" x14ac:dyDescent="0.3">
      <c r="F672" s="98"/>
      <c r="G672" s="99"/>
      <c r="H672" s="99"/>
      <c r="I672" s="98"/>
    </row>
    <row r="673" spans="6:9" x14ac:dyDescent="0.3">
      <c r="F673" s="98"/>
      <c r="G673" s="99"/>
      <c r="H673" s="99"/>
      <c r="I673" s="98"/>
    </row>
    <row r="674" spans="6:9" x14ac:dyDescent="0.3">
      <c r="F674" s="98"/>
      <c r="G674" s="99"/>
      <c r="H674" s="99"/>
      <c r="I674" s="98"/>
    </row>
    <row r="675" spans="6:9" x14ac:dyDescent="0.3">
      <c r="F675" s="98"/>
      <c r="G675" s="99"/>
      <c r="H675" s="99"/>
      <c r="I675" s="98"/>
    </row>
    <row r="676" spans="6:9" x14ac:dyDescent="0.3">
      <c r="F676" s="98"/>
      <c r="G676" s="99"/>
      <c r="H676" s="99"/>
      <c r="I676" s="98"/>
    </row>
    <row r="677" spans="6:9" x14ac:dyDescent="0.3">
      <c r="F677" s="98"/>
      <c r="G677" s="99"/>
      <c r="H677" s="99"/>
      <c r="I677" s="98"/>
    </row>
    <row r="678" spans="6:9" x14ac:dyDescent="0.3">
      <c r="F678" s="98"/>
      <c r="G678" s="99"/>
      <c r="H678" s="99"/>
      <c r="I678" s="98"/>
    </row>
    <row r="679" spans="6:9" x14ac:dyDescent="0.3">
      <c r="F679" s="98"/>
      <c r="G679" s="99"/>
      <c r="H679" s="99"/>
      <c r="I679" s="98"/>
    </row>
    <row r="680" spans="6:9" x14ac:dyDescent="0.3">
      <c r="F680" s="98"/>
      <c r="G680" s="99"/>
      <c r="H680" s="99"/>
      <c r="I680" s="98"/>
    </row>
    <row r="681" spans="6:9" x14ac:dyDescent="0.3">
      <c r="F681" s="98"/>
      <c r="G681" s="99"/>
      <c r="H681" s="99"/>
      <c r="I681" s="98"/>
    </row>
    <row r="682" spans="6:9" x14ac:dyDescent="0.3">
      <c r="F682" s="98"/>
      <c r="G682" s="99"/>
      <c r="H682" s="99"/>
      <c r="I682" s="98"/>
    </row>
    <row r="683" spans="6:9" x14ac:dyDescent="0.3">
      <c r="F683" s="98"/>
      <c r="G683" s="99"/>
      <c r="H683" s="99"/>
      <c r="I683" s="98"/>
    </row>
    <row r="684" spans="6:9" x14ac:dyDescent="0.3">
      <c r="F684" s="98"/>
      <c r="G684" s="99"/>
      <c r="H684" s="99"/>
      <c r="I684" s="98"/>
    </row>
    <row r="685" spans="6:9" x14ac:dyDescent="0.3">
      <c r="F685" s="98"/>
      <c r="G685" s="99"/>
      <c r="H685" s="99"/>
      <c r="I685" s="98"/>
    </row>
    <row r="686" spans="6:9" x14ac:dyDescent="0.3">
      <c r="F686" s="98"/>
      <c r="G686" s="99"/>
      <c r="H686" s="99"/>
      <c r="I686" s="98"/>
    </row>
    <row r="687" spans="6:9" x14ac:dyDescent="0.3">
      <c r="F687" s="98"/>
      <c r="G687" s="99"/>
      <c r="H687" s="99"/>
      <c r="I687" s="98"/>
    </row>
    <row r="688" spans="6:9" x14ac:dyDescent="0.3">
      <c r="F688" s="98"/>
      <c r="G688" s="99"/>
      <c r="H688" s="99"/>
      <c r="I688" s="98"/>
    </row>
    <row r="689" spans="6:9" x14ac:dyDescent="0.3">
      <c r="F689" s="98"/>
      <c r="G689" s="99"/>
      <c r="H689" s="99"/>
      <c r="I689" s="98"/>
    </row>
    <row r="690" spans="6:9" x14ac:dyDescent="0.3">
      <c r="F690" s="98"/>
      <c r="G690" s="99"/>
      <c r="H690" s="99"/>
      <c r="I690" s="98"/>
    </row>
    <row r="691" spans="6:9" x14ac:dyDescent="0.3">
      <c r="F691" s="98"/>
      <c r="G691" s="99"/>
      <c r="H691" s="99"/>
      <c r="I691" s="98"/>
    </row>
    <row r="692" spans="6:9" x14ac:dyDescent="0.3">
      <c r="F692" s="98"/>
      <c r="G692" s="99"/>
      <c r="H692" s="99"/>
      <c r="I692" s="98"/>
    </row>
    <row r="693" spans="6:9" x14ac:dyDescent="0.3">
      <c r="F693" s="98"/>
      <c r="G693" s="99"/>
      <c r="H693" s="99"/>
      <c r="I693" s="98"/>
    </row>
    <row r="694" spans="6:9" x14ac:dyDescent="0.3">
      <c r="F694" s="98"/>
      <c r="G694" s="99"/>
      <c r="H694" s="99"/>
      <c r="I694" s="98"/>
    </row>
    <row r="695" spans="6:9" x14ac:dyDescent="0.3">
      <c r="F695" s="98"/>
      <c r="G695" s="99"/>
      <c r="H695" s="99"/>
      <c r="I695" s="98"/>
    </row>
    <row r="696" spans="6:9" x14ac:dyDescent="0.3">
      <c r="F696" s="98"/>
      <c r="G696" s="99"/>
      <c r="H696" s="99"/>
      <c r="I696" s="98"/>
    </row>
    <row r="697" spans="6:9" x14ac:dyDescent="0.3">
      <c r="F697" s="98"/>
      <c r="G697" s="99"/>
      <c r="H697" s="99"/>
      <c r="I697" s="98"/>
    </row>
    <row r="698" spans="6:9" x14ac:dyDescent="0.3">
      <c r="F698" s="98"/>
      <c r="G698" s="99"/>
      <c r="H698" s="99"/>
      <c r="I698" s="98"/>
    </row>
    <row r="699" spans="6:9" x14ac:dyDescent="0.3">
      <c r="F699" s="98"/>
      <c r="G699" s="99"/>
      <c r="H699" s="99"/>
      <c r="I699" s="98"/>
    </row>
    <row r="700" spans="6:9" x14ac:dyDescent="0.3">
      <c r="F700" s="98"/>
      <c r="G700" s="99"/>
      <c r="H700" s="99"/>
      <c r="I700" s="98"/>
    </row>
    <row r="701" spans="6:9" x14ac:dyDescent="0.3">
      <c r="F701" s="98"/>
      <c r="G701" s="99"/>
      <c r="H701" s="99"/>
      <c r="I701" s="98"/>
    </row>
    <row r="702" spans="6:9" x14ac:dyDescent="0.3">
      <c r="F702" s="98"/>
      <c r="G702" s="99"/>
      <c r="H702" s="99"/>
      <c r="I702" s="98"/>
    </row>
    <row r="703" spans="6:9" x14ac:dyDescent="0.3">
      <c r="F703" s="98"/>
      <c r="G703" s="99"/>
      <c r="H703" s="99"/>
      <c r="I703" s="98"/>
    </row>
    <row r="704" spans="6:9" x14ac:dyDescent="0.3">
      <c r="F704" s="98"/>
      <c r="G704" s="99"/>
      <c r="H704" s="99"/>
      <c r="I704" s="98"/>
    </row>
    <row r="705" spans="6:9" x14ac:dyDescent="0.3">
      <c r="F705" s="98"/>
      <c r="G705" s="99"/>
      <c r="H705" s="99"/>
      <c r="I705" s="98"/>
    </row>
    <row r="706" spans="6:9" x14ac:dyDescent="0.3">
      <c r="F706" s="98"/>
      <c r="G706" s="99"/>
      <c r="H706" s="99"/>
      <c r="I706" s="98"/>
    </row>
    <row r="707" spans="6:9" x14ac:dyDescent="0.3">
      <c r="F707" s="98"/>
      <c r="G707" s="99"/>
      <c r="H707" s="99"/>
      <c r="I707" s="98"/>
    </row>
    <row r="708" spans="6:9" x14ac:dyDescent="0.3">
      <c r="F708" s="98"/>
      <c r="G708" s="99"/>
      <c r="H708" s="99"/>
      <c r="I708" s="98"/>
    </row>
    <row r="709" spans="6:9" x14ac:dyDescent="0.3">
      <c r="F709" s="98"/>
      <c r="G709" s="99"/>
      <c r="H709" s="99"/>
      <c r="I709" s="98"/>
    </row>
    <row r="710" spans="6:9" x14ac:dyDescent="0.3">
      <c r="F710" s="98"/>
      <c r="G710" s="99"/>
      <c r="H710" s="99"/>
      <c r="I710" s="98"/>
    </row>
    <row r="711" spans="6:9" x14ac:dyDescent="0.3">
      <c r="F711" s="98"/>
      <c r="G711" s="99"/>
      <c r="H711" s="99"/>
      <c r="I711" s="98"/>
    </row>
    <row r="712" spans="6:9" x14ac:dyDescent="0.3">
      <c r="F712" s="98"/>
      <c r="G712" s="99"/>
      <c r="H712" s="99"/>
      <c r="I712" s="98"/>
    </row>
    <row r="713" spans="6:9" x14ac:dyDescent="0.3">
      <c r="F713" s="98"/>
      <c r="G713" s="99"/>
      <c r="H713" s="99"/>
      <c r="I713" s="98"/>
    </row>
    <row r="714" spans="6:9" x14ac:dyDescent="0.3">
      <c r="F714" s="98"/>
      <c r="G714" s="99"/>
      <c r="H714" s="99"/>
      <c r="I714" s="98"/>
    </row>
    <row r="715" spans="6:9" x14ac:dyDescent="0.3">
      <c r="F715" s="98"/>
      <c r="G715" s="99"/>
      <c r="H715" s="99"/>
      <c r="I715" s="98"/>
    </row>
    <row r="716" spans="6:9" x14ac:dyDescent="0.3">
      <c r="F716" s="98"/>
      <c r="G716" s="99"/>
      <c r="H716" s="99"/>
      <c r="I716" s="98"/>
    </row>
    <row r="717" spans="6:9" x14ac:dyDescent="0.3">
      <c r="F717" s="98"/>
      <c r="G717" s="99"/>
      <c r="H717" s="99"/>
      <c r="I717" s="98"/>
    </row>
    <row r="718" spans="6:9" x14ac:dyDescent="0.3">
      <c r="F718" s="98"/>
      <c r="G718" s="99"/>
      <c r="H718" s="99"/>
      <c r="I718" s="98"/>
    </row>
    <row r="719" spans="6:9" x14ac:dyDescent="0.3">
      <c r="F719" s="98"/>
      <c r="G719" s="99"/>
      <c r="H719" s="99"/>
      <c r="I719" s="98"/>
    </row>
    <row r="720" spans="6:9" x14ac:dyDescent="0.3">
      <c r="F720" s="98"/>
      <c r="G720" s="99"/>
      <c r="H720" s="99"/>
      <c r="I720" s="98"/>
    </row>
    <row r="721" spans="6:9" x14ac:dyDescent="0.3">
      <c r="F721" s="98"/>
      <c r="G721" s="99"/>
      <c r="H721" s="99"/>
      <c r="I721" s="98"/>
    </row>
    <row r="722" spans="6:9" x14ac:dyDescent="0.3">
      <c r="F722" s="98"/>
      <c r="G722" s="99"/>
      <c r="H722" s="99"/>
      <c r="I722" s="98"/>
    </row>
    <row r="723" spans="6:9" x14ac:dyDescent="0.3">
      <c r="F723" s="98"/>
      <c r="G723" s="99"/>
      <c r="H723" s="99"/>
      <c r="I723" s="98"/>
    </row>
    <row r="724" spans="6:9" x14ac:dyDescent="0.3">
      <c r="F724" s="98"/>
      <c r="G724" s="99"/>
      <c r="H724" s="99"/>
      <c r="I724" s="98"/>
    </row>
    <row r="725" spans="6:9" x14ac:dyDescent="0.3">
      <c r="F725" s="98"/>
      <c r="G725" s="99"/>
      <c r="H725" s="99"/>
      <c r="I725" s="98"/>
    </row>
    <row r="726" spans="6:9" x14ac:dyDescent="0.3">
      <c r="F726" s="98"/>
      <c r="G726" s="99"/>
      <c r="H726" s="99"/>
      <c r="I726" s="98"/>
    </row>
    <row r="727" spans="6:9" x14ac:dyDescent="0.3">
      <c r="F727" s="98"/>
      <c r="G727" s="99"/>
      <c r="H727" s="99"/>
      <c r="I727" s="98"/>
    </row>
    <row r="728" spans="6:9" x14ac:dyDescent="0.3">
      <c r="F728" s="98"/>
      <c r="G728" s="99"/>
      <c r="H728" s="99"/>
      <c r="I728" s="98"/>
    </row>
    <row r="729" spans="6:9" x14ac:dyDescent="0.3">
      <c r="F729" s="98"/>
      <c r="G729" s="99"/>
      <c r="H729" s="99"/>
      <c r="I729" s="98"/>
    </row>
    <row r="730" spans="6:9" x14ac:dyDescent="0.3">
      <c r="F730" s="98"/>
      <c r="G730" s="99"/>
      <c r="H730" s="99"/>
      <c r="I730" s="98"/>
    </row>
    <row r="731" spans="6:9" x14ac:dyDescent="0.3">
      <c r="F731" s="98"/>
      <c r="G731" s="99"/>
      <c r="H731" s="99"/>
      <c r="I731" s="98"/>
    </row>
    <row r="732" spans="6:9" x14ac:dyDescent="0.3">
      <c r="F732" s="98"/>
      <c r="G732" s="99"/>
      <c r="H732" s="99"/>
      <c r="I732" s="98"/>
    </row>
    <row r="733" spans="6:9" x14ac:dyDescent="0.3">
      <c r="F733" s="98"/>
      <c r="G733" s="99"/>
      <c r="H733" s="99"/>
      <c r="I733" s="98"/>
    </row>
    <row r="734" spans="6:9" x14ac:dyDescent="0.3">
      <c r="F734" s="98"/>
      <c r="G734" s="99"/>
      <c r="H734" s="99"/>
      <c r="I734" s="98"/>
    </row>
    <row r="735" spans="6:9" x14ac:dyDescent="0.3">
      <c r="F735" s="98"/>
      <c r="G735" s="99"/>
      <c r="H735" s="99"/>
      <c r="I735" s="98"/>
    </row>
    <row r="736" spans="6:9" x14ac:dyDescent="0.3">
      <c r="F736" s="98"/>
      <c r="G736" s="99"/>
      <c r="H736" s="99"/>
      <c r="I736" s="98"/>
    </row>
    <row r="737" spans="6:9" x14ac:dyDescent="0.3">
      <c r="F737" s="98"/>
      <c r="G737" s="99"/>
      <c r="H737" s="99"/>
      <c r="I737" s="98"/>
    </row>
    <row r="738" spans="6:9" x14ac:dyDescent="0.3">
      <c r="F738" s="98"/>
      <c r="G738" s="99"/>
      <c r="H738" s="99"/>
      <c r="I738" s="98"/>
    </row>
    <row r="739" spans="6:9" x14ac:dyDescent="0.3">
      <c r="F739" s="98"/>
      <c r="G739" s="99"/>
      <c r="H739" s="99"/>
      <c r="I739" s="98"/>
    </row>
    <row r="740" spans="6:9" x14ac:dyDescent="0.3">
      <c r="F740" s="98"/>
      <c r="G740" s="99"/>
      <c r="H740" s="99"/>
      <c r="I740" s="98"/>
    </row>
    <row r="741" spans="6:9" x14ac:dyDescent="0.3">
      <c r="F741" s="98"/>
      <c r="G741" s="99"/>
      <c r="H741" s="99"/>
      <c r="I741" s="98"/>
    </row>
    <row r="742" spans="6:9" x14ac:dyDescent="0.3">
      <c r="F742" s="98"/>
      <c r="G742" s="99"/>
      <c r="H742" s="99"/>
      <c r="I742" s="98"/>
    </row>
    <row r="743" spans="6:9" x14ac:dyDescent="0.3">
      <c r="F743" s="98"/>
      <c r="G743" s="99"/>
      <c r="H743" s="99"/>
      <c r="I743" s="98"/>
    </row>
    <row r="744" spans="6:9" x14ac:dyDescent="0.3">
      <c r="F744" s="98"/>
      <c r="G744" s="99"/>
      <c r="H744" s="99"/>
      <c r="I744" s="98"/>
    </row>
    <row r="745" spans="6:9" x14ac:dyDescent="0.3">
      <c r="F745" s="98"/>
      <c r="G745" s="99"/>
      <c r="H745" s="99"/>
      <c r="I745" s="98"/>
    </row>
    <row r="746" spans="6:9" x14ac:dyDescent="0.3">
      <c r="F746" s="98"/>
      <c r="G746" s="99"/>
      <c r="H746" s="99"/>
      <c r="I746" s="98"/>
    </row>
    <row r="747" spans="6:9" x14ac:dyDescent="0.3">
      <c r="F747" s="98"/>
      <c r="G747" s="99"/>
      <c r="H747" s="99"/>
      <c r="I747" s="98"/>
    </row>
    <row r="748" spans="6:9" x14ac:dyDescent="0.3">
      <c r="F748" s="98"/>
      <c r="G748" s="99"/>
      <c r="H748" s="99"/>
      <c r="I748" s="98"/>
    </row>
    <row r="749" spans="6:9" x14ac:dyDescent="0.3">
      <c r="F749" s="98"/>
      <c r="G749" s="99"/>
      <c r="H749" s="99"/>
      <c r="I749" s="98"/>
    </row>
    <row r="750" spans="6:9" x14ac:dyDescent="0.3">
      <c r="F750" s="98"/>
      <c r="G750" s="99"/>
      <c r="H750" s="99"/>
      <c r="I750" s="98"/>
    </row>
    <row r="751" spans="6:9" x14ac:dyDescent="0.3">
      <c r="F751" s="98"/>
      <c r="G751" s="99"/>
      <c r="H751" s="99"/>
      <c r="I751" s="98"/>
    </row>
    <row r="752" spans="6:9" x14ac:dyDescent="0.3">
      <c r="F752" s="98"/>
      <c r="G752" s="99"/>
      <c r="H752" s="99"/>
      <c r="I752" s="98"/>
    </row>
    <row r="753" spans="6:9" x14ac:dyDescent="0.3">
      <c r="F753" s="98"/>
      <c r="G753" s="99"/>
      <c r="H753" s="99"/>
      <c r="I753" s="98"/>
    </row>
    <row r="754" spans="6:9" x14ac:dyDescent="0.3">
      <c r="F754" s="98"/>
      <c r="G754" s="99"/>
      <c r="H754" s="99"/>
      <c r="I754" s="98"/>
    </row>
    <row r="755" spans="6:9" x14ac:dyDescent="0.3">
      <c r="F755" s="98"/>
      <c r="G755" s="99"/>
      <c r="H755" s="99"/>
      <c r="I755" s="98"/>
    </row>
    <row r="756" spans="6:9" x14ac:dyDescent="0.3">
      <c r="F756" s="98"/>
      <c r="G756" s="99"/>
      <c r="H756" s="99"/>
      <c r="I756" s="98"/>
    </row>
    <row r="757" spans="6:9" x14ac:dyDescent="0.3">
      <c r="F757" s="98"/>
      <c r="G757" s="99"/>
      <c r="H757" s="99"/>
      <c r="I757" s="98"/>
    </row>
    <row r="758" spans="6:9" x14ac:dyDescent="0.3">
      <c r="F758" s="98"/>
      <c r="G758" s="99"/>
      <c r="H758" s="99"/>
      <c r="I758" s="98"/>
    </row>
    <row r="759" spans="6:9" x14ac:dyDescent="0.3">
      <c r="F759" s="98"/>
      <c r="G759" s="99"/>
      <c r="H759" s="99"/>
      <c r="I759" s="98"/>
    </row>
    <row r="760" spans="6:9" x14ac:dyDescent="0.3">
      <c r="F760" s="98"/>
      <c r="G760" s="99"/>
      <c r="H760" s="99"/>
      <c r="I760" s="98"/>
    </row>
    <row r="761" spans="6:9" x14ac:dyDescent="0.3">
      <c r="F761" s="98"/>
      <c r="G761" s="99"/>
      <c r="H761" s="99"/>
      <c r="I761" s="98"/>
    </row>
    <row r="762" spans="6:9" x14ac:dyDescent="0.3">
      <c r="F762" s="98"/>
      <c r="G762" s="99"/>
      <c r="H762" s="99"/>
      <c r="I762" s="98"/>
    </row>
    <row r="763" spans="6:9" x14ac:dyDescent="0.3">
      <c r="F763" s="98"/>
      <c r="G763" s="99"/>
      <c r="H763" s="99"/>
      <c r="I763" s="98"/>
    </row>
    <row r="764" spans="6:9" x14ac:dyDescent="0.3">
      <c r="F764" s="98"/>
      <c r="G764" s="99"/>
      <c r="H764" s="99"/>
      <c r="I764" s="98"/>
    </row>
    <row r="765" spans="6:9" x14ac:dyDescent="0.3">
      <c r="F765" s="98"/>
      <c r="G765" s="99"/>
      <c r="H765" s="99"/>
      <c r="I765" s="98"/>
    </row>
    <row r="766" spans="6:9" x14ac:dyDescent="0.3">
      <c r="F766" s="98"/>
      <c r="G766" s="99"/>
      <c r="H766" s="99"/>
      <c r="I766" s="98"/>
    </row>
    <row r="767" spans="6:9" x14ac:dyDescent="0.3">
      <c r="F767" s="98"/>
      <c r="G767" s="99"/>
      <c r="H767" s="99"/>
      <c r="I767" s="98"/>
    </row>
    <row r="768" spans="6:9" x14ac:dyDescent="0.3">
      <c r="F768" s="98"/>
      <c r="G768" s="99"/>
      <c r="H768" s="99"/>
      <c r="I768" s="98"/>
    </row>
    <row r="769" spans="6:9" x14ac:dyDescent="0.3">
      <c r="F769" s="98"/>
      <c r="G769" s="99"/>
      <c r="H769" s="99"/>
      <c r="I769" s="98"/>
    </row>
    <row r="770" spans="6:9" x14ac:dyDescent="0.3">
      <c r="F770" s="98"/>
      <c r="G770" s="99"/>
      <c r="H770" s="99"/>
      <c r="I770" s="98"/>
    </row>
    <row r="771" spans="6:9" x14ac:dyDescent="0.3">
      <c r="F771" s="98"/>
      <c r="G771" s="99"/>
      <c r="H771" s="99"/>
      <c r="I771" s="98"/>
    </row>
    <row r="772" spans="6:9" x14ac:dyDescent="0.3">
      <c r="F772" s="98"/>
      <c r="G772" s="99"/>
      <c r="H772" s="99"/>
      <c r="I772" s="98"/>
    </row>
    <row r="773" spans="6:9" x14ac:dyDescent="0.3">
      <c r="F773" s="98"/>
      <c r="G773" s="99"/>
      <c r="H773" s="99"/>
      <c r="I773" s="98"/>
    </row>
    <row r="774" spans="6:9" x14ac:dyDescent="0.3">
      <c r="F774" s="98"/>
      <c r="G774" s="99"/>
      <c r="H774" s="99"/>
      <c r="I774" s="98"/>
    </row>
    <row r="775" spans="6:9" x14ac:dyDescent="0.3">
      <c r="F775" s="98"/>
      <c r="G775" s="99"/>
      <c r="H775" s="99"/>
      <c r="I775" s="98"/>
    </row>
    <row r="776" spans="6:9" x14ac:dyDescent="0.3">
      <c r="F776" s="98"/>
      <c r="G776" s="99"/>
      <c r="H776" s="99"/>
      <c r="I776" s="98"/>
    </row>
    <row r="777" spans="6:9" x14ac:dyDescent="0.3">
      <c r="F777" s="98"/>
      <c r="G777" s="99"/>
      <c r="H777" s="99"/>
      <c r="I777" s="98"/>
    </row>
    <row r="778" spans="6:9" x14ac:dyDescent="0.3">
      <c r="F778" s="98"/>
      <c r="G778" s="99"/>
      <c r="H778" s="99"/>
      <c r="I778" s="98"/>
    </row>
    <row r="779" spans="6:9" x14ac:dyDescent="0.3">
      <c r="F779" s="98"/>
      <c r="G779" s="99"/>
      <c r="H779" s="99"/>
      <c r="I779" s="98"/>
    </row>
    <row r="780" spans="6:9" x14ac:dyDescent="0.3">
      <c r="F780" s="98"/>
      <c r="G780" s="99"/>
      <c r="H780" s="99"/>
      <c r="I780" s="98"/>
    </row>
    <row r="781" spans="6:9" x14ac:dyDescent="0.3">
      <c r="F781" s="98"/>
      <c r="G781" s="99"/>
      <c r="H781" s="99"/>
      <c r="I781" s="98"/>
    </row>
    <row r="782" spans="6:9" x14ac:dyDescent="0.3">
      <c r="F782" s="98"/>
      <c r="G782" s="99"/>
      <c r="H782" s="99"/>
      <c r="I782" s="98"/>
    </row>
    <row r="783" spans="6:9" x14ac:dyDescent="0.3">
      <c r="F783" s="98"/>
      <c r="G783" s="99"/>
      <c r="H783" s="99"/>
      <c r="I783" s="98"/>
    </row>
    <row r="784" spans="6:9" x14ac:dyDescent="0.3">
      <c r="F784" s="98"/>
      <c r="G784" s="99"/>
      <c r="H784" s="99"/>
      <c r="I784" s="98"/>
    </row>
    <row r="785" spans="6:9" x14ac:dyDescent="0.3">
      <c r="F785" s="98"/>
      <c r="G785" s="99"/>
      <c r="H785" s="99"/>
      <c r="I785" s="98"/>
    </row>
    <row r="786" spans="6:9" x14ac:dyDescent="0.3">
      <c r="F786" s="98"/>
      <c r="G786" s="99"/>
      <c r="H786" s="99"/>
      <c r="I786" s="98"/>
    </row>
    <row r="787" spans="6:9" x14ac:dyDescent="0.3">
      <c r="F787" s="98"/>
      <c r="G787" s="99"/>
      <c r="H787" s="99"/>
      <c r="I787" s="98"/>
    </row>
    <row r="788" spans="6:9" x14ac:dyDescent="0.3">
      <c r="F788" s="98"/>
      <c r="G788" s="99"/>
      <c r="H788" s="99"/>
      <c r="I788" s="98"/>
    </row>
    <row r="789" spans="6:9" x14ac:dyDescent="0.3">
      <c r="F789" s="98"/>
      <c r="G789" s="99"/>
      <c r="H789" s="99"/>
      <c r="I789" s="98"/>
    </row>
    <row r="790" spans="6:9" x14ac:dyDescent="0.3">
      <c r="F790" s="98"/>
      <c r="G790" s="99"/>
      <c r="H790" s="99"/>
      <c r="I790" s="98"/>
    </row>
    <row r="791" spans="6:9" x14ac:dyDescent="0.3">
      <c r="F791" s="98"/>
      <c r="G791" s="99"/>
      <c r="H791" s="99"/>
      <c r="I791" s="98"/>
    </row>
    <row r="792" spans="6:9" x14ac:dyDescent="0.3">
      <c r="F792" s="98"/>
      <c r="G792" s="99"/>
      <c r="H792" s="99"/>
      <c r="I792" s="98"/>
    </row>
    <row r="793" spans="6:9" x14ac:dyDescent="0.3">
      <c r="F793" s="98"/>
      <c r="G793" s="99"/>
      <c r="H793" s="99"/>
      <c r="I793" s="98"/>
    </row>
    <row r="794" spans="6:9" x14ac:dyDescent="0.3">
      <c r="F794" s="98"/>
      <c r="G794" s="99"/>
      <c r="H794" s="99"/>
      <c r="I794" s="98"/>
    </row>
    <row r="795" spans="6:9" x14ac:dyDescent="0.3">
      <c r="F795" s="98"/>
      <c r="G795" s="99"/>
      <c r="H795" s="99"/>
      <c r="I795" s="98"/>
    </row>
    <row r="796" spans="6:9" x14ac:dyDescent="0.3">
      <c r="F796" s="98"/>
      <c r="G796" s="99"/>
      <c r="H796" s="99"/>
      <c r="I796" s="98"/>
    </row>
    <row r="797" spans="6:9" x14ac:dyDescent="0.3">
      <c r="F797" s="98"/>
      <c r="G797" s="99"/>
      <c r="H797" s="99"/>
      <c r="I797" s="98"/>
    </row>
    <row r="798" spans="6:9" x14ac:dyDescent="0.3">
      <c r="F798" s="98"/>
      <c r="G798" s="99"/>
      <c r="H798" s="99"/>
      <c r="I798" s="98"/>
    </row>
    <row r="799" spans="6:9" x14ac:dyDescent="0.3">
      <c r="F799" s="98"/>
      <c r="G799" s="99"/>
      <c r="H799" s="99"/>
      <c r="I799" s="98"/>
    </row>
    <row r="800" spans="6:9" x14ac:dyDescent="0.3">
      <c r="F800" s="98"/>
      <c r="G800" s="99"/>
      <c r="H800" s="99"/>
      <c r="I800" s="98"/>
    </row>
    <row r="801" spans="6:9" x14ac:dyDescent="0.3">
      <c r="F801" s="98"/>
      <c r="G801" s="99"/>
      <c r="H801" s="99"/>
      <c r="I801" s="98"/>
    </row>
    <row r="802" spans="6:9" x14ac:dyDescent="0.3">
      <c r="F802" s="98"/>
      <c r="G802" s="99"/>
      <c r="H802" s="99"/>
      <c r="I802" s="98"/>
    </row>
    <row r="803" spans="6:9" x14ac:dyDescent="0.3">
      <c r="F803" s="98"/>
      <c r="G803" s="99"/>
      <c r="H803" s="99"/>
      <c r="I803" s="98"/>
    </row>
    <row r="804" spans="6:9" x14ac:dyDescent="0.3">
      <c r="F804" s="98"/>
      <c r="G804" s="99"/>
      <c r="H804" s="99"/>
      <c r="I804" s="98"/>
    </row>
    <row r="805" spans="6:9" x14ac:dyDescent="0.3">
      <c r="F805" s="98"/>
      <c r="G805" s="99"/>
      <c r="H805" s="99"/>
      <c r="I805" s="98"/>
    </row>
    <row r="806" spans="6:9" x14ac:dyDescent="0.3">
      <c r="F806" s="98"/>
      <c r="G806" s="99"/>
      <c r="H806" s="99"/>
      <c r="I806" s="98"/>
    </row>
    <row r="807" spans="6:9" x14ac:dyDescent="0.3">
      <c r="F807" s="98"/>
      <c r="G807" s="99"/>
      <c r="H807" s="99"/>
      <c r="I807" s="98"/>
    </row>
    <row r="808" spans="6:9" x14ac:dyDescent="0.3">
      <c r="F808" s="98"/>
      <c r="G808" s="99"/>
      <c r="H808" s="99"/>
      <c r="I808" s="98"/>
    </row>
    <row r="809" spans="6:9" x14ac:dyDescent="0.3">
      <c r="F809" s="98"/>
      <c r="G809" s="99"/>
      <c r="H809" s="99"/>
      <c r="I809" s="98"/>
    </row>
    <row r="810" spans="6:9" x14ac:dyDescent="0.3">
      <c r="F810" s="98"/>
      <c r="G810" s="99"/>
      <c r="H810" s="99"/>
      <c r="I810" s="98"/>
    </row>
    <row r="811" spans="6:9" x14ac:dyDescent="0.3">
      <c r="F811" s="98"/>
      <c r="G811" s="99"/>
      <c r="H811" s="99"/>
      <c r="I811" s="98"/>
    </row>
    <row r="812" spans="6:9" x14ac:dyDescent="0.3">
      <c r="F812" s="98"/>
      <c r="G812" s="99"/>
      <c r="H812" s="99"/>
      <c r="I812" s="98"/>
    </row>
    <row r="813" spans="6:9" x14ac:dyDescent="0.3">
      <c r="F813" s="98"/>
      <c r="G813" s="99"/>
      <c r="H813" s="99"/>
      <c r="I813" s="98"/>
    </row>
    <row r="814" spans="6:9" x14ac:dyDescent="0.3">
      <c r="F814" s="98"/>
      <c r="G814" s="99"/>
      <c r="H814" s="99"/>
      <c r="I814" s="98"/>
    </row>
    <row r="815" spans="6:9" x14ac:dyDescent="0.3">
      <c r="F815" s="98"/>
      <c r="G815" s="99"/>
      <c r="H815" s="99"/>
      <c r="I815" s="98"/>
    </row>
    <row r="816" spans="6:9" x14ac:dyDescent="0.3">
      <c r="F816" s="98"/>
      <c r="G816" s="99"/>
      <c r="H816" s="99"/>
      <c r="I816" s="98"/>
    </row>
    <row r="817" spans="6:9" x14ac:dyDescent="0.3">
      <c r="F817" s="98"/>
      <c r="G817" s="99"/>
      <c r="H817" s="99"/>
      <c r="I817" s="98"/>
    </row>
    <row r="818" spans="6:9" x14ac:dyDescent="0.3">
      <c r="F818" s="98"/>
      <c r="G818" s="99"/>
      <c r="H818" s="99"/>
      <c r="I818" s="98"/>
    </row>
    <row r="819" spans="6:9" x14ac:dyDescent="0.3">
      <c r="F819" s="98"/>
      <c r="G819" s="99"/>
      <c r="H819" s="99"/>
      <c r="I819" s="98"/>
    </row>
    <row r="820" spans="6:9" x14ac:dyDescent="0.3">
      <c r="F820" s="98"/>
      <c r="G820" s="99"/>
      <c r="H820" s="99"/>
      <c r="I820" s="98"/>
    </row>
    <row r="821" spans="6:9" x14ac:dyDescent="0.3">
      <c r="F821" s="98"/>
      <c r="G821" s="99"/>
      <c r="H821" s="99"/>
      <c r="I821" s="98"/>
    </row>
    <row r="822" spans="6:9" x14ac:dyDescent="0.3">
      <c r="F822" s="98"/>
      <c r="G822" s="99"/>
      <c r="H822" s="99"/>
      <c r="I822" s="98"/>
    </row>
    <row r="823" spans="6:9" x14ac:dyDescent="0.3">
      <c r="F823" s="98"/>
      <c r="G823" s="99"/>
      <c r="H823" s="99"/>
      <c r="I823" s="98"/>
    </row>
    <row r="824" spans="6:9" x14ac:dyDescent="0.3">
      <c r="F824" s="98"/>
      <c r="G824" s="99"/>
      <c r="H824" s="99"/>
      <c r="I824" s="98"/>
    </row>
    <row r="825" spans="6:9" x14ac:dyDescent="0.3">
      <c r="F825" s="98"/>
      <c r="G825" s="99"/>
      <c r="H825" s="99"/>
      <c r="I825" s="98"/>
    </row>
    <row r="826" spans="6:9" x14ac:dyDescent="0.3">
      <c r="F826" s="98"/>
      <c r="G826" s="99"/>
      <c r="H826" s="99"/>
      <c r="I826" s="98"/>
    </row>
    <row r="827" spans="6:9" x14ac:dyDescent="0.3">
      <c r="F827" s="98"/>
      <c r="G827" s="99"/>
      <c r="H827" s="99"/>
      <c r="I827" s="98"/>
    </row>
    <row r="828" spans="6:9" x14ac:dyDescent="0.3">
      <c r="F828" s="98"/>
      <c r="G828" s="99"/>
      <c r="H828" s="99"/>
      <c r="I828" s="98"/>
    </row>
    <row r="829" spans="6:9" x14ac:dyDescent="0.3">
      <c r="F829" s="98"/>
      <c r="G829" s="99"/>
      <c r="H829" s="99"/>
      <c r="I829" s="98"/>
    </row>
    <row r="830" spans="6:9" x14ac:dyDescent="0.3">
      <c r="F830" s="98"/>
      <c r="G830" s="99"/>
      <c r="H830" s="99"/>
      <c r="I830" s="98"/>
    </row>
    <row r="831" spans="6:9" x14ac:dyDescent="0.3">
      <c r="F831" s="98"/>
      <c r="G831" s="99"/>
      <c r="H831" s="99"/>
      <c r="I831" s="98"/>
    </row>
    <row r="832" spans="6:9" x14ac:dyDescent="0.3">
      <c r="F832" s="98"/>
      <c r="G832" s="99"/>
      <c r="H832" s="99"/>
      <c r="I832" s="98"/>
    </row>
    <row r="833" spans="6:9" x14ac:dyDescent="0.3">
      <c r="F833" s="98"/>
      <c r="G833" s="99"/>
      <c r="H833" s="99"/>
      <c r="I833" s="98"/>
    </row>
    <row r="834" spans="6:9" x14ac:dyDescent="0.3">
      <c r="F834" s="98"/>
      <c r="G834" s="99"/>
      <c r="H834" s="99"/>
      <c r="I834" s="98"/>
    </row>
    <row r="835" spans="6:9" x14ac:dyDescent="0.3">
      <c r="F835" s="98"/>
      <c r="G835" s="99"/>
      <c r="H835" s="99"/>
      <c r="I835" s="98"/>
    </row>
    <row r="836" spans="6:9" x14ac:dyDescent="0.3">
      <c r="F836" s="98"/>
      <c r="G836" s="99"/>
      <c r="H836" s="99"/>
      <c r="I836" s="98"/>
    </row>
    <row r="837" spans="6:9" x14ac:dyDescent="0.3">
      <c r="F837" s="98"/>
      <c r="G837" s="99"/>
      <c r="H837" s="99"/>
      <c r="I837" s="98"/>
    </row>
    <row r="838" spans="6:9" x14ac:dyDescent="0.3">
      <c r="F838" s="98"/>
      <c r="G838" s="99"/>
      <c r="H838" s="99"/>
      <c r="I838" s="98"/>
    </row>
    <row r="839" spans="6:9" x14ac:dyDescent="0.3">
      <c r="F839" s="98"/>
      <c r="G839" s="99"/>
      <c r="H839" s="99"/>
      <c r="I839" s="98"/>
    </row>
    <row r="840" spans="6:9" x14ac:dyDescent="0.3">
      <c r="F840" s="98"/>
      <c r="G840" s="99"/>
      <c r="H840" s="99"/>
      <c r="I840" s="98"/>
    </row>
    <row r="841" spans="6:9" x14ac:dyDescent="0.3">
      <c r="F841" s="98"/>
      <c r="G841" s="99"/>
      <c r="H841" s="99"/>
      <c r="I841" s="98"/>
    </row>
    <row r="842" spans="6:9" x14ac:dyDescent="0.3">
      <c r="F842" s="98"/>
      <c r="G842" s="99"/>
      <c r="H842" s="99"/>
      <c r="I842" s="98"/>
    </row>
    <row r="843" spans="6:9" x14ac:dyDescent="0.3">
      <c r="F843" s="98"/>
      <c r="G843" s="99"/>
      <c r="H843" s="99"/>
      <c r="I843" s="98"/>
    </row>
    <row r="844" spans="6:9" x14ac:dyDescent="0.3">
      <c r="F844" s="98"/>
      <c r="G844" s="99"/>
      <c r="H844" s="99"/>
      <c r="I844" s="98"/>
    </row>
    <row r="845" spans="6:9" x14ac:dyDescent="0.3">
      <c r="F845" s="98"/>
      <c r="G845" s="99"/>
      <c r="H845" s="99"/>
      <c r="I845" s="98"/>
    </row>
    <row r="846" spans="6:9" x14ac:dyDescent="0.3">
      <c r="F846" s="98"/>
      <c r="G846" s="99"/>
      <c r="H846" s="99"/>
      <c r="I846" s="98"/>
    </row>
    <row r="847" spans="6:9" x14ac:dyDescent="0.3">
      <c r="F847" s="98"/>
      <c r="G847" s="99"/>
      <c r="H847" s="99"/>
      <c r="I847" s="98"/>
    </row>
    <row r="848" spans="6:9" x14ac:dyDescent="0.3">
      <c r="F848" s="98"/>
      <c r="G848" s="99"/>
      <c r="H848" s="99"/>
      <c r="I848" s="98"/>
    </row>
    <row r="849" spans="6:9" x14ac:dyDescent="0.3">
      <c r="F849" s="98"/>
      <c r="G849" s="99"/>
      <c r="H849" s="99"/>
      <c r="I849" s="98"/>
    </row>
    <row r="850" spans="6:9" x14ac:dyDescent="0.3">
      <c r="F850" s="98"/>
      <c r="G850" s="99"/>
      <c r="H850" s="99"/>
      <c r="I850" s="98"/>
    </row>
    <row r="851" spans="6:9" x14ac:dyDescent="0.3">
      <c r="F851" s="98"/>
      <c r="G851" s="99"/>
      <c r="H851" s="99"/>
      <c r="I851" s="98"/>
    </row>
    <row r="852" spans="6:9" x14ac:dyDescent="0.3">
      <c r="F852" s="98"/>
      <c r="G852" s="99"/>
      <c r="H852" s="99"/>
      <c r="I852" s="98"/>
    </row>
    <row r="853" spans="6:9" x14ac:dyDescent="0.3">
      <c r="F853" s="98"/>
      <c r="G853" s="99"/>
      <c r="H853" s="99"/>
      <c r="I853" s="98"/>
    </row>
    <row r="854" spans="6:9" x14ac:dyDescent="0.3">
      <c r="F854" s="98"/>
      <c r="G854" s="99"/>
      <c r="H854" s="99"/>
      <c r="I854" s="98"/>
    </row>
    <row r="855" spans="6:9" x14ac:dyDescent="0.3">
      <c r="F855" s="98"/>
      <c r="G855" s="99"/>
      <c r="H855" s="99"/>
      <c r="I855" s="98"/>
    </row>
    <row r="856" spans="6:9" x14ac:dyDescent="0.3">
      <c r="F856" s="98"/>
      <c r="G856" s="99"/>
      <c r="H856" s="99"/>
      <c r="I856" s="98"/>
    </row>
    <row r="857" spans="6:9" x14ac:dyDescent="0.3">
      <c r="F857" s="98"/>
      <c r="G857" s="99"/>
      <c r="H857" s="99"/>
      <c r="I857" s="98"/>
    </row>
    <row r="858" spans="6:9" x14ac:dyDescent="0.3">
      <c r="F858" s="98"/>
      <c r="G858" s="99"/>
      <c r="H858" s="99"/>
      <c r="I858" s="98"/>
    </row>
    <row r="859" spans="6:9" x14ac:dyDescent="0.3">
      <c r="F859" s="98"/>
      <c r="G859" s="99"/>
      <c r="H859" s="99"/>
      <c r="I859" s="98"/>
    </row>
    <row r="860" spans="6:9" x14ac:dyDescent="0.3">
      <c r="F860" s="98"/>
      <c r="G860" s="99"/>
      <c r="H860" s="99"/>
      <c r="I860" s="98"/>
    </row>
    <row r="861" spans="6:9" x14ac:dyDescent="0.3">
      <c r="F861" s="98"/>
      <c r="G861" s="99"/>
      <c r="H861" s="99"/>
      <c r="I861" s="98"/>
    </row>
    <row r="862" spans="6:9" x14ac:dyDescent="0.3">
      <c r="F862" s="98"/>
      <c r="G862" s="99"/>
      <c r="H862" s="99"/>
      <c r="I862" s="98"/>
    </row>
    <row r="863" spans="6:9" x14ac:dyDescent="0.3">
      <c r="F863" s="98"/>
      <c r="G863" s="99"/>
      <c r="H863" s="99"/>
      <c r="I863" s="98"/>
    </row>
    <row r="864" spans="6:9" x14ac:dyDescent="0.3">
      <c r="F864" s="98"/>
      <c r="G864" s="99"/>
      <c r="H864" s="99"/>
      <c r="I864" s="98"/>
    </row>
    <row r="865" spans="6:9" x14ac:dyDescent="0.3">
      <c r="F865" s="98"/>
      <c r="G865" s="99"/>
      <c r="H865" s="99"/>
      <c r="I865" s="98"/>
    </row>
    <row r="866" spans="6:9" x14ac:dyDescent="0.3">
      <c r="F866" s="98"/>
      <c r="G866" s="99"/>
      <c r="H866" s="99"/>
      <c r="I866" s="98"/>
    </row>
    <row r="867" spans="6:9" x14ac:dyDescent="0.3">
      <c r="F867" s="98"/>
      <c r="G867" s="99"/>
      <c r="H867" s="99"/>
      <c r="I867" s="98"/>
    </row>
    <row r="868" spans="6:9" x14ac:dyDescent="0.3">
      <c r="F868" s="98"/>
      <c r="G868" s="99"/>
      <c r="H868" s="99"/>
      <c r="I868" s="98"/>
    </row>
    <row r="869" spans="6:9" x14ac:dyDescent="0.3">
      <c r="F869" s="98"/>
      <c r="G869" s="99"/>
      <c r="H869" s="99"/>
      <c r="I869" s="98"/>
    </row>
    <row r="870" spans="6:9" x14ac:dyDescent="0.3">
      <c r="F870" s="98"/>
      <c r="G870" s="99"/>
      <c r="H870" s="99"/>
      <c r="I870" s="98"/>
    </row>
    <row r="871" spans="6:9" x14ac:dyDescent="0.3">
      <c r="F871" s="98"/>
      <c r="G871" s="99"/>
      <c r="H871" s="99"/>
      <c r="I871" s="98"/>
    </row>
    <row r="872" spans="6:9" x14ac:dyDescent="0.3">
      <c r="F872" s="98"/>
      <c r="G872" s="99"/>
      <c r="H872" s="99"/>
      <c r="I872" s="98"/>
    </row>
    <row r="873" spans="6:9" x14ac:dyDescent="0.3">
      <c r="F873" s="98"/>
      <c r="G873" s="99"/>
      <c r="H873" s="99"/>
      <c r="I873" s="98"/>
    </row>
    <row r="874" spans="6:9" x14ac:dyDescent="0.3">
      <c r="F874" s="98"/>
      <c r="G874" s="99"/>
      <c r="H874" s="99"/>
      <c r="I874" s="98"/>
    </row>
    <row r="875" spans="6:9" x14ac:dyDescent="0.3">
      <c r="F875" s="98"/>
      <c r="G875" s="99"/>
      <c r="H875" s="99"/>
      <c r="I875" s="98"/>
    </row>
    <row r="876" spans="6:9" x14ac:dyDescent="0.3">
      <c r="F876" s="98"/>
      <c r="G876" s="99"/>
      <c r="H876" s="99"/>
      <c r="I876" s="98"/>
    </row>
    <row r="877" spans="6:9" x14ac:dyDescent="0.3">
      <c r="F877" s="98"/>
      <c r="G877" s="99"/>
      <c r="H877" s="99"/>
      <c r="I877" s="98"/>
    </row>
    <row r="878" spans="6:9" x14ac:dyDescent="0.3">
      <c r="F878" s="98"/>
      <c r="G878" s="99"/>
      <c r="H878" s="99"/>
      <c r="I878" s="98"/>
    </row>
    <row r="879" spans="6:9" x14ac:dyDescent="0.3">
      <c r="F879" s="98"/>
      <c r="G879" s="99"/>
      <c r="H879" s="99"/>
      <c r="I879" s="98"/>
    </row>
    <row r="880" spans="6:9" x14ac:dyDescent="0.3">
      <c r="F880" s="98"/>
      <c r="G880" s="99"/>
      <c r="H880" s="99"/>
      <c r="I880" s="98"/>
    </row>
    <row r="881" spans="6:9" x14ac:dyDescent="0.3">
      <c r="F881" s="98"/>
      <c r="G881" s="99"/>
      <c r="H881" s="99"/>
      <c r="I881" s="98"/>
    </row>
    <row r="882" spans="6:9" x14ac:dyDescent="0.3">
      <c r="F882" s="98"/>
      <c r="G882" s="99"/>
      <c r="H882" s="99"/>
      <c r="I882" s="98"/>
    </row>
    <row r="883" spans="6:9" x14ac:dyDescent="0.3">
      <c r="F883" s="98"/>
      <c r="G883" s="99"/>
      <c r="H883" s="99"/>
      <c r="I883" s="98"/>
    </row>
    <row r="884" spans="6:9" x14ac:dyDescent="0.3">
      <c r="F884" s="98"/>
      <c r="G884" s="99"/>
      <c r="H884" s="99"/>
      <c r="I884" s="98"/>
    </row>
    <row r="885" spans="6:9" x14ac:dyDescent="0.3">
      <c r="F885" s="98"/>
      <c r="G885" s="99"/>
      <c r="H885" s="99"/>
      <c r="I885" s="98"/>
    </row>
    <row r="886" spans="6:9" x14ac:dyDescent="0.3">
      <c r="F886" s="98"/>
      <c r="G886" s="99"/>
      <c r="H886" s="99"/>
      <c r="I886" s="98"/>
    </row>
    <row r="887" spans="6:9" x14ac:dyDescent="0.3">
      <c r="F887" s="98"/>
      <c r="G887" s="99"/>
      <c r="H887" s="99"/>
      <c r="I887" s="98"/>
    </row>
    <row r="888" spans="6:9" x14ac:dyDescent="0.3">
      <c r="F888" s="98"/>
      <c r="G888" s="99"/>
      <c r="H888" s="99"/>
      <c r="I888" s="98"/>
    </row>
    <row r="889" spans="6:9" x14ac:dyDescent="0.3">
      <c r="F889" s="98"/>
      <c r="G889" s="99"/>
      <c r="H889" s="99"/>
      <c r="I889" s="98"/>
    </row>
    <row r="890" spans="6:9" x14ac:dyDescent="0.3">
      <c r="F890" s="98"/>
      <c r="G890" s="99"/>
      <c r="H890" s="99"/>
      <c r="I890" s="98"/>
    </row>
    <row r="891" spans="6:9" x14ac:dyDescent="0.3">
      <c r="F891" s="98"/>
      <c r="G891" s="99"/>
      <c r="H891" s="99"/>
      <c r="I891" s="98"/>
    </row>
    <row r="892" spans="6:9" x14ac:dyDescent="0.3">
      <c r="F892" s="98"/>
      <c r="G892" s="99"/>
      <c r="H892" s="99"/>
      <c r="I892" s="98"/>
    </row>
    <row r="893" spans="6:9" x14ac:dyDescent="0.3">
      <c r="F893" s="98"/>
      <c r="G893" s="99"/>
      <c r="H893" s="99"/>
      <c r="I893" s="98"/>
    </row>
    <row r="894" spans="6:9" x14ac:dyDescent="0.3">
      <c r="F894" s="98"/>
      <c r="G894" s="99"/>
      <c r="H894" s="99"/>
      <c r="I894" s="98"/>
    </row>
    <row r="895" spans="6:9" x14ac:dyDescent="0.3">
      <c r="F895" s="98"/>
      <c r="G895" s="99"/>
      <c r="H895" s="99"/>
      <c r="I895" s="98"/>
    </row>
    <row r="896" spans="6:9" x14ac:dyDescent="0.3">
      <c r="F896" s="98"/>
      <c r="G896" s="99"/>
      <c r="H896" s="99"/>
      <c r="I896" s="98"/>
    </row>
    <row r="897" spans="6:9" x14ac:dyDescent="0.3">
      <c r="F897" s="98"/>
      <c r="G897" s="99"/>
      <c r="H897" s="99"/>
      <c r="I897" s="98"/>
    </row>
    <row r="898" spans="6:9" x14ac:dyDescent="0.3">
      <c r="F898" s="98"/>
      <c r="G898" s="99"/>
      <c r="H898" s="99"/>
      <c r="I898" s="98"/>
    </row>
    <row r="899" spans="6:9" x14ac:dyDescent="0.3">
      <c r="F899" s="98"/>
      <c r="G899" s="99"/>
      <c r="H899" s="99"/>
      <c r="I899" s="98"/>
    </row>
    <row r="900" spans="6:9" x14ac:dyDescent="0.3">
      <c r="F900" s="98"/>
      <c r="G900" s="99"/>
      <c r="H900" s="99"/>
      <c r="I900" s="98"/>
    </row>
    <row r="901" spans="6:9" x14ac:dyDescent="0.3">
      <c r="F901" s="98"/>
      <c r="G901" s="99"/>
      <c r="H901" s="99"/>
      <c r="I901" s="98"/>
    </row>
    <row r="902" spans="6:9" x14ac:dyDescent="0.3">
      <c r="F902" s="98"/>
      <c r="G902" s="99"/>
      <c r="H902" s="99"/>
      <c r="I902" s="98"/>
    </row>
    <row r="903" spans="6:9" x14ac:dyDescent="0.3">
      <c r="F903" s="98"/>
      <c r="G903" s="99"/>
      <c r="H903" s="99"/>
      <c r="I903" s="98"/>
    </row>
    <row r="904" spans="6:9" x14ac:dyDescent="0.3">
      <c r="F904" s="98"/>
      <c r="G904" s="99"/>
      <c r="H904" s="99"/>
      <c r="I904" s="98"/>
    </row>
    <row r="905" spans="6:9" x14ac:dyDescent="0.3">
      <c r="F905" s="98"/>
      <c r="G905" s="99"/>
      <c r="H905" s="99"/>
      <c r="I905" s="98"/>
    </row>
    <row r="906" spans="6:9" x14ac:dyDescent="0.3">
      <c r="F906" s="98"/>
      <c r="G906" s="99"/>
      <c r="H906" s="99"/>
      <c r="I906" s="98"/>
    </row>
    <row r="907" spans="6:9" x14ac:dyDescent="0.3">
      <c r="F907" s="98"/>
      <c r="G907" s="99"/>
      <c r="H907" s="99"/>
      <c r="I907" s="98"/>
    </row>
    <row r="908" spans="6:9" x14ac:dyDescent="0.3">
      <c r="F908" s="98"/>
      <c r="G908" s="99"/>
      <c r="H908" s="99"/>
      <c r="I908" s="98"/>
    </row>
    <row r="909" spans="6:9" x14ac:dyDescent="0.3">
      <c r="F909" s="98"/>
      <c r="G909" s="99"/>
      <c r="H909" s="99"/>
      <c r="I909" s="98"/>
    </row>
    <row r="910" spans="6:9" x14ac:dyDescent="0.3">
      <c r="F910" s="98"/>
      <c r="G910" s="99"/>
      <c r="H910" s="99"/>
      <c r="I910" s="98"/>
    </row>
    <row r="911" spans="6:9" x14ac:dyDescent="0.3">
      <c r="F911" s="98"/>
      <c r="G911" s="99"/>
      <c r="H911" s="99"/>
      <c r="I911" s="98"/>
    </row>
    <row r="912" spans="6:9" x14ac:dyDescent="0.3">
      <c r="F912" s="98"/>
      <c r="G912" s="99"/>
      <c r="H912" s="99"/>
      <c r="I912" s="98"/>
    </row>
    <row r="913" spans="6:9" x14ac:dyDescent="0.3">
      <c r="F913" s="98"/>
      <c r="G913" s="99"/>
      <c r="H913" s="99"/>
      <c r="I913" s="98"/>
    </row>
    <row r="914" spans="6:9" x14ac:dyDescent="0.3">
      <c r="F914" s="98"/>
      <c r="G914" s="99"/>
      <c r="H914" s="99"/>
      <c r="I914" s="98"/>
    </row>
    <row r="915" spans="6:9" x14ac:dyDescent="0.3">
      <c r="F915" s="98"/>
      <c r="G915" s="99"/>
      <c r="H915" s="99"/>
      <c r="I915" s="98"/>
    </row>
    <row r="916" spans="6:9" x14ac:dyDescent="0.3">
      <c r="F916" s="98"/>
      <c r="G916" s="99"/>
      <c r="H916" s="99"/>
      <c r="I916" s="98"/>
    </row>
    <row r="917" spans="6:9" x14ac:dyDescent="0.3">
      <c r="F917" s="98"/>
      <c r="G917" s="99"/>
      <c r="H917" s="99"/>
      <c r="I917" s="98"/>
    </row>
    <row r="918" spans="6:9" x14ac:dyDescent="0.3">
      <c r="F918" s="98"/>
      <c r="G918" s="99"/>
      <c r="H918" s="99"/>
      <c r="I918" s="98"/>
    </row>
    <row r="919" spans="6:9" x14ac:dyDescent="0.3">
      <c r="F919" s="98"/>
      <c r="G919" s="99"/>
      <c r="H919" s="99"/>
      <c r="I919" s="98"/>
    </row>
    <row r="920" spans="6:9" x14ac:dyDescent="0.3">
      <c r="F920" s="98"/>
      <c r="G920" s="99"/>
      <c r="H920" s="99"/>
      <c r="I920" s="98"/>
    </row>
    <row r="921" spans="6:9" x14ac:dyDescent="0.3">
      <c r="F921" s="98"/>
      <c r="G921" s="99"/>
      <c r="H921" s="99"/>
      <c r="I921" s="98"/>
    </row>
    <row r="922" spans="6:9" x14ac:dyDescent="0.3">
      <c r="F922" s="98"/>
      <c r="G922" s="99"/>
      <c r="H922" s="99"/>
      <c r="I922" s="98"/>
    </row>
    <row r="923" spans="6:9" x14ac:dyDescent="0.3">
      <c r="F923" s="98"/>
      <c r="G923" s="99"/>
      <c r="H923" s="99"/>
      <c r="I923" s="98"/>
    </row>
    <row r="924" spans="6:9" x14ac:dyDescent="0.3">
      <c r="F924" s="98"/>
      <c r="G924" s="99"/>
      <c r="H924" s="99"/>
      <c r="I924" s="98"/>
    </row>
    <row r="925" spans="6:9" x14ac:dyDescent="0.3">
      <c r="F925" s="98"/>
      <c r="G925" s="99"/>
      <c r="H925" s="99"/>
      <c r="I925" s="98"/>
    </row>
    <row r="926" spans="6:9" x14ac:dyDescent="0.3">
      <c r="F926" s="98"/>
      <c r="G926" s="99"/>
      <c r="H926" s="99"/>
      <c r="I926" s="98"/>
    </row>
    <row r="927" spans="6:9" x14ac:dyDescent="0.3">
      <c r="F927" s="98"/>
      <c r="G927" s="99"/>
      <c r="H927" s="99"/>
      <c r="I927" s="98"/>
    </row>
    <row r="928" spans="6:9" x14ac:dyDescent="0.3">
      <c r="F928" s="98"/>
      <c r="G928" s="99"/>
      <c r="H928" s="99"/>
      <c r="I928" s="98"/>
    </row>
    <row r="929" spans="6:9" x14ac:dyDescent="0.3">
      <c r="F929" s="98"/>
      <c r="G929" s="99"/>
      <c r="H929" s="99"/>
      <c r="I929" s="98"/>
    </row>
    <row r="930" spans="6:9" x14ac:dyDescent="0.3">
      <c r="F930" s="98"/>
      <c r="G930" s="99"/>
      <c r="H930" s="99"/>
      <c r="I930" s="98"/>
    </row>
    <row r="931" spans="6:9" x14ac:dyDescent="0.3">
      <c r="F931" s="98"/>
      <c r="G931" s="99"/>
      <c r="H931" s="99"/>
      <c r="I931" s="98"/>
    </row>
    <row r="932" spans="6:9" x14ac:dyDescent="0.3">
      <c r="F932" s="98"/>
      <c r="G932" s="99"/>
      <c r="H932" s="99"/>
      <c r="I932" s="98"/>
    </row>
    <row r="933" spans="6:9" x14ac:dyDescent="0.3">
      <c r="F933" s="98"/>
      <c r="G933" s="99"/>
      <c r="H933" s="99"/>
      <c r="I933" s="98"/>
    </row>
    <row r="934" spans="6:9" x14ac:dyDescent="0.3">
      <c r="F934" s="98"/>
      <c r="G934" s="99"/>
      <c r="H934" s="99"/>
      <c r="I934" s="98"/>
    </row>
    <row r="935" spans="6:9" x14ac:dyDescent="0.3">
      <c r="F935" s="98"/>
      <c r="G935" s="99"/>
      <c r="H935" s="99"/>
      <c r="I935" s="98"/>
    </row>
    <row r="936" spans="6:9" x14ac:dyDescent="0.3">
      <c r="F936" s="98"/>
      <c r="G936" s="99"/>
      <c r="H936" s="99"/>
      <c r="I936" s="98"/>
    </row>
    <row r="937" spans="6:9" x14ac:dyDescent="0.3">
      <c r="F937" s="98"/>
      <c r="G937" s="99"/>
      <c r="H937" s="99"/>
      <c r="I937" s="98"/>
    </row>
    <row r="938" spans="6:9" x14ac:dyDescent="0.3">
      <c r="F938" s="98"/>
      <c r="G938" s="99"/>
      <c r="H938" s="99"/>
      <c r="I938" s="98"/>
    </row>
    <row r="939" spans="6:9" x14ac:dyDescent="0.3">
      <c r="F939" s="98"/>
      <c r="G939" s="99"/>
      <c r="H939" s="99"/>
      <c r="I939" s="98"/>
    </row>
    <row r="940" spans="6:9" x14ac:dyDescent="0.3">
      <c r="F940" s="98"/>
      <c r="G940" s="99"/>
      <c r="H940" s="99"/>
      <c r="I940" s="98"/>
    </row>
    <row r="941" spans="6:9" x14ac:dyDescent="0.3">
      <c r="F941" s="98"/>
      <c r="G941" s="99"/>
      <c r="H941" s="99"/>
      <c r="I941" s="98"/>
    </row>
    <row r="942" spans="6:9" x14ac:dyDescent="0.3">
      <c r="F942" s="98"/>
      <c r="G942" s="99"/>
      <c r="H942" s="99"/>
      <c r="I942" s="98"/>
    </row>
    <row r="943" spans="6:9" x14ac:dyDescent="0.3">
      <c r="F943" s="98"/>
      <c r="G943" s="99"/>
      <c r="H943" s="99"/>
      <c r="I943" s="98"/>
    </row>
    <row r="944" spans="6:9" x14ac:dyDescent="0.3">
      <c r="F944" s="98"/>
      <c r="G944" s="99"/>
      <c r="H944" s="99"/>
      <c r="I944" s="98"/>
    </row>
    <row r="945" spans="6:9" x14ac:dyDescent="0.3">
      <c r="F945" s="98"/>
      <c r="G945" s="99"/>
      <c r="H945" s="99"/>
      <c r="I945" s="98"/>
    </row>
    <row r="946" spans="6:9" x14ac:dyDescent="0.3">
      <c r="F946" s="98"/>
      <c r="G946" s="99"/>
      <c r="H946" s="99"/>
      <c r="I946" s="98"/>
    </row>
    <row r="947" spans="6:9" x14ac:dyDescent="0.3">
      <c r="F947" s="98"/>
      <c r="G947" s="99"/>
      <c r="H947" s="99"/>
      <c r="I947" s="98"/>
    </row>
    <row r="948" spans="6:9" x14ac:dyDescent="0.3">
      <c r="F948" s="98"/>
      <c r="G948" s="99"/>
      <c r="H948" s="99"/>
      <c r="I948" s="98"/>
    </row>
    <row r="949" spans="6:9" x14ac:dyDescent="0.3">
      <c r="F949" s="98"/>
      <c r="G949" s="99"/>
      <c r="H949" s="99"/>
      <c r="I949" s="98"/>
    </row>
    <row r="950" spans="6:9" x14ac:dyDescent="0.3">
      <c r="F950" s="98"/>
      <c r="G950" s="99"/>
      <c r="H950" s="99"/>
      <c r="I950" s="98"/>
    </row>
    <row r="951" spans="6:9" x14ac:dyDescent="0.3">
      <c r="F951" s="98"/>
      <c r="G951" s="99"/>
      <c r="H951" s="99"/>
      <c r="I951" s="98"/>
    </row>
    <row r="952" spans="6:9" x14ac:dyDescent="0.3">
      <c r="F952" s="98"/>
      <c r="G952" s="99"/>
      <c r="H952" s="99"/>
      <c r="I952" s="98"/>
    </row>
    <row r="953" spans="6:9" x14ac:dyDescent="0.3">
      <c r="F953" s="98"/>
      <c r="G953" s="99"/>
      <c r="H953" s="99"/>
      <c r="I953" s="98"/>
    </row>
    <row r="954" spans="6:9" x14ac:dyDescent="0.3">
      <c r="F954" s="98"/>
      <c r="G954" s="99"/>
      <c r="H954" s="99"/>
      <c r="I954" s="98"/>
    </row>
    <row r="955" spans="6:9" x14ac:dyDescent="0.3">
      <c r="F955" s="98"/>
      <c r="G955" s="99"/>
      <c r="H955" s="99"/>
      <c r="I955" s="98"/>
    </row>
    <row r="956" spans="6:9" x14ac:dyDescent="0.3">
      <c r="F956" s="98"/>
      <c r="G956" s="99"/>
      <c r="H956" s="99"/>
      <c r="I956" s="98"/>
    </row>
    <row r="957" spans="6:9" x14ac:dyDescent="0.3">
      <c r="F957" s="98"/>
      <c r="G957" s="99"/>
      <c r="H957" s="99"/>
      <c r="I957" s="98"/>
    </row>
    <row r="958" spans="6:9" x14ac:dyDescent="0.3">
      <c r="F958" s="98"/>
      <c r="G958" s="99"/>
      <c r="H958" s="99"/>
      <c r="I958" s="98"/>
    </row>
    <row r="959" spans="6:9" x14ac:dyDescent="0.3">
      <c r="F959" s="98"/>
      <c r="G959" s="99"/>
      <c r="H959" s="99"/>
      <c r="I959" s="98"/>
    </row>
    <row r="960" spans="6:9" x14ac:dyDescent="0.3">
      <c r="F960" s="98"/>
      <c r="G960" s="99"/>
      <c r="H960" s="99"/>
      <c r="I960" s="98"/>
    </row>
    <row r="961" spans="6:9" x14ac:dyDescent="0.3">
      <c r="F961" s="98"/>
      <c r="G961" s="99"/>
      <c r="H961" s="99"/>
      <c r="I961" s="98"/>
    </row>
    <row r="962" spans="6:9" x14ac:dyDescent="0.3">
      <c r="F962" s="98"/>
      <c r="G962" s="99"/>
      <c r="H962" s="99"/>
      <c r="I962" s="98"/>
    </row>
    <row r="963" spans="6:9" x14ac:dyDescent="0.3">
      <c r="F963" s="98"/>
      <c r="G963" s="99"/>
      <c r="H963" s="99"/>
      <c r="I963" s="98"/>
    </row>
    <row r="964" spans="6:9" x14ac:dyDescent="0.3">
      <c r="F964" s="98"/>
      <c r="G964" s="99"/>
      <c r="H964" s="99"/>
      <c r="I964" s="98"/>
    </row>
    <row r="965" spans="6:9" x14ac:dyDescent="0.3">
      <c r="F965" s="98"/>
      <c r="G965" s="99"/>
      <c r="H965" s="99"/>
      <c r="I965" s="98"/>
    </row>
    <row r="966" spans="6:9" x14ac:dyDescent="0.3">
      <c r="F966" s="98"/>
      <c r="G966" s="99"/>
      <c r="H966" s="99"/>
      <c r="I966" s="98"/>
    </row>
    <row r="967" spans="6:9" x14ac:dyDescent="0.3">
      <c r="F967" s="98"/>
      <c r="G967" s="99"/>
      <c r="H967" s="99"/>
      <c r="I967" s="98"/>
    </row>
    <row r="968" spans="6:9" x14ac:dyDescent="0.3">
      <c r="F968" s="98"/>
      <c r="G968" s="99"/>
      <c r="H968" s="99"/>
      <c r="I968" s="98"/>
    </row>
    <row r="969" spans="6:9" x14ac:dyDescent="0.3">
      <c r="F969" s="98"/>
      <c r="G969" s="99"/>
      <c r="H969" s="99"/>
      <c r="I969" s="98"/>
    </row>
    <row r="970" spans="6:9" x14ac:dyDescent="0.3">
      <c r="F970" s="98"/>
      <c r="G970" s="99"/>
      <c r="H970" s="99"/>
      <c r="I970" s="98"/>
    </row>
    <row r="971" spans="6:9" x14ac:dyDescent="0.3">
      <c r="F971" s="98"/>
      <c r="G971" s="99"/>
      <c r="H971" s="99"/>
      <c r="I971" s="98"/>
    </row>
    <row r="972" spans="6:9" x14ac:dyDescent="0.3">
      <c r="F972" s="98"/>
      <c r="G972" s="99"/>
      <c r="H972" s="99"/>
      <c r="I972" s="98"/>
    </row>
    <row r="973" spans="6:9" x14ac:dyDescent="0.3">
      <c r="F973" s="98"/>
      <c r="G973" s="99"/>
      <c r="H973" s="99"/>
      <c r="I973" s="98"/>
    </row>
    <row r="974" spans="6:9" x14ac:dyDescent="0.3">
      <c r="F974" s="98"/>
      <c r="G974" s="99"/>
      <c r="H974" s="99"/>
      <c r="I974" s="98"/>
    </row>
    <row r="975" spans="6:9" x14ac:dyDescent="0.3">
      <c r="F975" s="98"/>
      <c r="G975" s="99"/>
      <c r="H975" s="99"/>
      <c r="I975" s="98"/>
    </row>
    <row r="976" spans="6:9" x14ac:dyDescent="0.3">
      <c r="F976" s="98"/>
      <c r="G976" s="99"/>
      <c r="H976" s="99"/>
      <c r="I976" s="98"/>
    </row>
    <row r="977" spans="6:9" x14ac:dyDescent="0.3">
      <c r="F977" s="98"/>
      <c r="G977" s="99"/>
      <c r="H977" s="99"/>
      <c r="I977" s="98"/>
    </row>
    <row r="978" spans="6:9" x14ac:dyDescent="0.3">
      <c r="F978" s="98"/>
      <c r="G978" s="99"/>
      <c r="H978" s="99"/>
      <c r="I978" s="98"/>
    </row>
    <row r="979" spans="6:9" x14ac:dyDescent="0.3">
      <c r="F979" s="98"/>
      <c r="G979" s="99"/>
      <c r="H979" s="99"/>
      <c r="I979" s="98"/>
    </row>
    <row r="980" spans="6:9" x14ac:dyDescent="0.3">
      <c r="F980" s="98"/>
      <c r="G980" s="99"/>
      <c r="H980" s="99"/>
      <c r="I980" s="98"/>
    </row>
    <row r="981" spans="6:9" x14ac:dyDescent="0.3">
      <c r="F981" s="98"/>
      <c r="G981" s="99"/>
      <c r="H981" s="99"/>
      <c r="I981" s="98"/>
    </row>
    <row r="982" spans="6:9" x14ac:dyDescent="0.3">
      <c r="F982" s="98"/>
      <c r="G982" s="99"/>
      <c r="H982" s="99"/>
      <c r="I982" s="98"/>
    </row>
    <row r="983" spans="6:9" x14ac:dyDescent="0.3">
      <c r="F983" s="98"/>
      <c r="G983" s="99"/>
      <c r="H983" s="99"/>
      <c r="I983" s="98"/>
    </row>
    <row r="984" spans="6:9" x14ac:dyDescent="0.3">
      <c r="F984" s="98"/>
      <c r="G984" s="99"/>
      <c r="H984" s="99"/>
      <c r="I984" s="98"/>
    </row>
    <row r="985" spans="6:9" x14ac:dyDescent="0.3">
      <c r="F985" s="98"/>
      <c r="G985" s="99"/>
      <c r="H985" s="99"/>
      <c r="I985" s="98"/>
    </row>
    <row r="986" spans="6:9" x14ac:dyDescent="0.3">
      <c r="F986" s="98"/>
      <c r="G986" s="99"/>
      <c r="H986" s="99"/>
      <c r="I986" s="98"/>
    </row>
    <row r="987" spans="6:9" x14ac:dyDescent="0.3">
      <c r="F987" s="98"/>
      <c r="G987" s="99"/>
      <c r="H987" s="99"/>
      <c r="I987" s="98"/>
    </row>
    <row r="988" spans="6:9" x14ac:dyDescent="0.3">
      <c r="F988" s="98"/>
      <c r="G988" s="99"/>
      <c r="H988" s="99"/>
      <c r="I988" s="98"/>
    </row>
    <row r="989" spans="6:9" x14ac:dyDescent="0.3">
      <c r="F989" s="98"/>
      <c r="G989" s="99"/>
      <c r="H989" s="99"/>
      <c r="I989" s="98"/>
    </row>
    <row r="990" spans="6:9" x14ac:dyDescent="0.3">
      <c r="F990" s="98"/>
      <c r="G990" s="99"/>
      <c r="H990" s="99"/>
      <c r="I990" s="98"/>
    </row>
  </sheetData>
  <autoFilter ref="A3:BT227" xr:uid="{0B5982A6-5DB4-449C-982A-44869A69DFEE}">
    <sortState ref="A4:BT227">
      <sortCondition ref="C3:C227"/>
    </sortState>
  </autoFilter>
  <sortState ref="A4:BT219">
    <sortCondition ref="C4:C219"/>
    <sortCondition ref="E4:E219"/>
  </sortState>
  <mergeCells count="11">
    <mergeCell ref="AE1:AK1"/>
    <mergeCell ref="D1:E1"/>
    <mergeCell ref="F1:I1"/>
    <mergeCell ref="K1:Q1"/>
    <mergeCell ref="R1:W1"/>
    <mergeCell ref="X1:AD1"/>
    <mergeCell ref="AL1:AR1"/>
    <mergeCell ref="AS1:AY1"/>
    <mergeCell ref="AZ1:BF1"/>
    <mergeCell ref="BG1:BM1"/>
    <mergeCell ref="BN1:BT1"/>
  </mergeCells>
  <phoneticPr fontId="1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EINDklassement 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johnd</dc:creator>
  <cp:lastModifiedBy>Esther Gross</cp:lastModifiedBy>
  <dcterms:created xsi:type="dcterms:W3CDTF">2019-04-23T13:03:42Z</dcterms:created>
  <dcterms:modified xsi:type="dcterms:W3CDTF">2019-10-21T10:57:41Z</dcterms:modified>
</cp:coreProperties>
</file>